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ăm học 2023 - 2024\Thi TN năm 2024\Tổ chức thi thử\"/>
    </mc:Choice>
  </mc:AlternateContent>
  <bookViews>
    <workbookView xWindow="0" yWindow="0" windowWidth="20400" windowHeight="7650"/>
  </bookViews>
  <sheets>
    <sheet name="12A1" sheetId="1" r:id="rId1"/>
    <sheet name="12A2" sheetId="2" r:id="rId2"/>
    <sheet name="12A3" sheetId="3" r:id="rId3"/>
    <sheet name="12A4" sheetId="4" r:id="rId4"/>
    <sheet name="12A5" sheetId="5" r:id="rId5"/>
    <sheet name="12A6" sheetId="6" r:id="rId6"/>
    <sheet name="12A7" sheetId="7" r:id="rId7"/>
    <sheet name="12A8" sheetId="8" r:id="rId8"/>
    <sheet name="Trang tính1" sheetId="9" r:id="rId9"/>
    <sheet name="Toàn trường" sheetId="10" r:id="rId10"/>
  </sheets>
  <calcPr calcId="162913"/>
</workbook>
</file>

<file path=xl/calcChain.xml><?xml version="1.0" encoding="utf-8"?>
<calcChain xmlns="http://schemas.openxmlformats.org/spreadsheetml/2006/main">
  <c r="G11" i="10" l="1"/>
  <c r="F11" i="10"/>
  <c r="E11" i="10"/>
  <c r="G6" i="10"/>
  <c r="F6" i="10"/>
  <c r="E6" i="10"/>
  <c r="M49" i="8"/>
  <c r="Q49" i="8" s="1"/>
  <c r="I49" i="8"/>
  <c r="R49" i="8" s="1"/>
  <c r="R48" i="8"/>
  <c r="Q48" i="8"/>
  <c r="M48" i="8"/>
  <c r="D11" i="10" s="1"/>
  <c r="I48" i="8"/>
  <c r="C11" i="10" s="1"/>
  <c r="R47" i="8"/>
  <c r="M47" i="8"/>
  <c r="I47" i="8"/>
  <c r="Q47" i="8" s="1"/>
  <c r="S47" i="8" s="1"/>
  <c r="M46" i="8"/>
  <c r="I46" i="8"/>
  <c r="R46" i="8" s="1"/>
  <c r="M45" i="8"/>
  <c r="Q45" i="8" s="1"/>
  <c r="I45" i="8"/>
  <c r="R45" i="8" s="1"/>
  <c r="R44" i="8"/>
  <c r="Q44" i="8"/>
  <c r="M44" i="8"/>
  <c r="S44" i="8" s="1"/>
  <c r="I44" i="8"/>
  <c r="R43" i="8"/>
  <c r="M43" i="8"/>
  <c r="I43" i="8"/>
  <c r="Q43" i="8" s="1"/>
  <c r="S43" i="8" s="1"/>
  <c r="M42" i="8"/>
  <c r="I42" i="8"/>
  <c r="R42" i="8" s="1"/>
  <c r="Q41" i="8"/>
  <c r="M41" i="8"/>
  <c r="S41" i="8" s="1"/>
  <c r="I41" i="8"/>
  <c r="R41" i="8" s="1"/>
  <c r="R40" i="8"/>
  <c r="Q40" i="8"/>
  <c r="M40" i="8"/>
  <c r="S40" i="8" s="1"/>
  <c r="I40" i="8"/>
  <c r="R39" i="8"/>
  <c r="M39" i="8"/>
  <c r="I39" i="8"/>
  <c r="Q39" i="8" s="1"/>
  <c r="S39" i="8" s="1"/>
  <c r="Q38" i="8"/>
  <c r="S38" i="8" s="1"/>
  <c r="M38" i="8"/>
  <c r="I38" i="8"/>
  <c r="R38" i="8" s="1"/>
  <c r="R37" i="8"/>
  <c r="M37" i="8"/>
  <c r="S37" i="8" s="1"/>
  <c r="I37" i="8"/>
  <c r="Q37" i="8" s="1"/>
  <c r="M36" i="8"/>
  <c r="I36" i="8"/>
  <c r="R36" i="8" s="1"/>
  <c r="R35" i="8"/>
  <c r="M35" i="8"/>
  <c r="Q35" i="8" s="1"/>
  <c r="I35" i="8"/>
  <c r="S34" i="8"/>
  <c r="Q34" i="8"/>
  <c r="M34" i="8"/>
  <c r="I34" i="8"/>
  <c r="R34" i="8" s="1"/>
  <c r="Z33" i="8"/>
  <c r="AA33" i="8" s="1"/>
  <c r="X33" i="8"/>
  <c r="Y33" i="8" s="1"/>
  <c r="V33" i="8"/>
  <c r="W33" i="8" s="1"/>
  <c r="R33" i="8"/>
  <c r="M33" i="8"/>
  <c r="Q33" i="8" s="1"/>
  <c r="I33" i="8"/>
  <c r="M32" i="8"/>
  <c r="I32" i="8"/>
  <c r="R32" i="8" s="1"/>
  <c r="R31" i="8"/>
  <c r="M31" i="8"/>
  <c r="S31" i="8" s="1"/>
  <c r="I31" i="8"/>
  <c r="Q31" i="8" s="1"/>
  <c r="Q30" i="8"/>
  <c r="S30" i="8" s="1"/>
  <c r="M30" i="8"/>
  <c r="I30" i="8"/>
  <c r="R30" i="8" s="1"/>
  <c r="AG29" i="8"/>
  <c r="AH29" i="8" s="1"/>
  <c r="AE29" i="8"/>
  <c r="AF29" i="8" s="1"/>
  <c r="AC29" i="8"/>
  <c r="AD29" i="8" s="1"/>
  <c r="R29" i="8"/>
  <c r="M29" i="8"/>
  <c r="I29" i="8"/>
  <c r="Q29" i="8" s="1"/>
  <c r="Z28" i="8"/>
  <c r="AA28" i="8" s="1"/>
  <c r="Y28" i="8"/>
  <c r="X28" i="8"/>
  <c r="V28" i="8"/>
  <c r="W28" i="8" s="1"/>
  <c r="M28" i="8"/>
  <c r="I28" i="8"/>
  <c r="R28" i="8" s="1"/>
  <c r="R27" i="8"/>
  <c r="Q27" i="8"/>
  <c r="M27" i="8"/>
  <c r="I27" i="8"/>
  <c r="R26" i="8"/>
  <c r="Q26" i="8"/>
  <c r="S26" i="8" s="1"/>
  <c r="M26" i="8"/>
  <c r="I26" i="8"/>
  <c r="M25" i="8"/>
  <c r="I25" i="8"/>
  <c r="M24" i="8"/>
  <c r="I24" i="8"/>
  <c r="R24" i="8" s="1"/>
  <c r="AG23" i="8"/>
  <c r="AH23" i="8" s="1"/>
  <c r="AF23" i="8"/>
  <c r="AE23" i="8"/>
  <c r="AC23" i="8"/>
  <c r="AD23" i="8" s="1"/>
  <c r="AA23" i="8"/>
  <c r="Z23" i="8"/>
  <c r="X23" i="8"/>
  <c r="Y23" i="8" s="1"/>
  <c r="V23" i="8"/>
  <c r="W23" i="8" s="1"/>
  <c r="R23" i="8"/>
  <c r="Q23" i="8"/>
  <c r="M23" i="8"/>
  <c r="I23" i="8"/>
  <c r="R22" i="8"/>
  <c r="Q22" i="8"/>
  <c r="S22" i="8" s="1"/>
  <c r="M22" i="8"/>
  <c r="I22" i="8"/>
  <c r="M21" i="8"/>
  <c r="I21" i="8"/>
  <c r="Q21" i="8" s="1"/>
  <c r="S21" i="8" s="1"/>
  <c r="M20" i="8"/>
  <c r="I20" i="8"/>
  <c r="R19" i="8"/>
  <c r="Q19" i="8"/>
  <c r="M19" i="8"/>
  <c r="I19" i="8"/>
  <c r="AG18" i="8"/>
  <c r="AH18" i="8" s="1"/>
  <c r="AF18" i="8"/>
  <c r="AE18" i="8"/>
  <c r="AC18" i="8"/>
  <c r="AD18" i="8" s="1"/>
  <c r="AA18" i="8"/>
  <c r="Z18" i="8"/>
  <c r="X18" i="8"/>
  <c r="Y18" i="8" s="1"/>
  <c r="W18" i="8"/>
  <c r="V18" i="8"/>
  <c r="R18" i="8"/>
  <c r="Q18" i="8"/>
  <c r="S18" i="8" s="1"/>
  <c r="M18" i="8"/>
  <c r="I18" i="8"/>
  <c r="M17" i="8"/>
  <c r="I17" i="8"/>
  <c r="Q17" i="8" s="1"/>
  <c r="S17" i="8" s="1"/>
  <c r="M16" i="8"/>
  <c r="I16" i="8"/>
  <c r="R15" i="8"/>
  <c r="Q15" i="8"/>
  <c r="M15" i="8"/>
  <c r="I15" i="8"/>
  <c r="R14" i="8"/>
  <c r="Q14" i="8"/>
  <c r="S14" i="8" s="1"/>
  <c r="M14" i="8"/>
  <c r="I14" i="8"/>
  <c r="AH13" i="8"/>
  <c r="AG13" i="8"/>
  <c r="AE13" i="8"/>
  <c r="AF13" i="8" s="1"/>
  <c r="AC13" i="8"/>
  <c r="AD13" i="8" s="1"/>
  <c r="Z13" i="8"/>
  <c r="AA13" i="8" s="1"/>
  <c r="Y13" i="8"/>
  <c r="X13" i="8"/>
  <c r="V13" i="8"/>
  <c r="W13" i="8" s="1"/>
  <c r="M13" i="8"/>
  <c r="I13" i="8"/>
  <c r="Q13" i="8" s="1"/>
  <c r="S13" i="8" s="1"/>
  <c r="M12" i="8"/>
  <c r="I12" i="8"/>
  <c r="E50" i="7"/>
  <c r="G10" i="10" s="1"/>
  <c r="D50" i="7"/>
  <c r="F10" i="10" s="1"/>
  <c r="C50" i="7"/>
  <c r="E10" i="10" s="1"/>
  <c r="R46" i="7"/>
  <c r="Q46" i="7"/>
  <c r="S46" i="7" s="1"/>
  <c r="M46" i="7"/>
  <c r="I46" i="7"/>
  <c r="R45" i="7"/>
  <c r="M45" i="7"/>
  <c r="I45" i="7"/>
  <c r="Q45" i="7" s="1"/>
  <c r="S45" i="7" s="1"/>
  <c r="M44" i="7"/>
  <c r="I44" i="7"/>
  <c r="R43" i="7"/>
  <c r="M43" i="7"/>
  <c r="Q43" i="7" s="1"/>
  <c r="I43" i="7"/>
  <c r="Q42" i="7"/>
  <c r="S42" i="7" s="1"/>
  <c r="M42" i="7"/>
  <c r="I42" i="7"/>
  <c r="R42" i="7" s="1"/>
  <c r="R41" i="7"/>
  <c r="M41" i="7"/>
  <c r="I41" i="7"/>
  <c r="Q40" i="7"/>
  <c r="M40" i="7"/>
  <c r="S40" i="7" s="1"/>
  <c r="I40" i="7"/>
  <c r="R40" i="7" s="1"/>
  <c r="R39" i="7"/>
  <c r="Q39" i="7"/>
  <c r="M39" i="7"/>
  <c r="I39" i="7"/>
  <c r="S38" i="7"/>
  <c r="Q38" i="7"/>
  <c r="M38" i="7"/>
  <c r="I38" i="7"/>
  <c r="R38" i="7" s="1"/>
  <c r="R37" i="7"/>
  <c r="Q37" i="7"/>
  <c r="M37" i="7"/>
  <c r="I37" i="7"/>
  <c r="M36" i="7"/>
  <c r="I36" i="7"/>
  <c r="R36" i="7" s="1"/>
  <c r="M35" i="7"/>
  <c r="I35" i="7"/>
  <c r="Q35" i="7" s="1"/>
  <c r="S35" i="7" s="1"/>
  <c r="M34" i="7"/>
  <c r="I34" i="7"/>
  <c r="R34" i="7" s="1"/>
  <c r="Z33" i="7"/>
  <c r="AA33" i="7" s="1"/>
  <c r="Y33" i="7"/>
  <c r="X33" i="7"/>
  <c r="V33" i="7"/>
  <c r="W33" i="7" s="1"/>
  <c r="M33" i="7"/>
  <c r="I33" i="7"/>
  <c r="Q33" i="7" s="1"/>
  <c r="S33" i="7" s="1"/>
  <c r="M32" i="7"/>
  <c r="I32" i="7"/>
  <c r="R32" i="7" s="1"/>
  <c r="R31" i="7"/>
  <c r="Q31" i="7"/>
  <c r="M31" i="7"/>
  <c r="I31" i="7"/>
  <c r="M30" i="7"/>
  <c r="I30" i="7"/>
  <c r="R30" i="7" s="1"/>
  <c r="AH29" i="7"/>
  <c r="AG29" i="7"/>
  <c r="AE29" i="7"/>
  <c r="AF29" i="7" s="1"/>
  <c r="AD29" i="7"/>
  <c r="AC29" i="7"/>
  <c r="R29" i="7"/>
  <c r="Q29" i="7"/>
  <c r="M29" i="7"/>
  <c r="I29" i="7"/>
  <c r="Z28" i="7"/>
  <c r="AA28" i="7" s="1"/>
  <c r="Y28" i="7"/>
  <c r="X28" i="7"/>
  <c r="V28" i="7"/>
  <c r="W28" i="7" s="1"/>
  <c r="M28" i="7"/>
  <c r="I28" i="7"/>
  <c r="R28" i="7" s="1"/>
  <c r="R27" i="7"/>
  <c r="Q27" i="7"/>
  <c r="M27" i="7"/>
  <c r="I27" i="7"/>
  <c r="M26" i="7"/>
  <c r="I26" i="7"/>
  <c r="R26" i="7" s="1"/>
  <c r="M25" i="7"/>
  <c r="I25" i="7"/>
  <c r="R25" i="7" s="1"/>
  <c r="M24" i="7"/>
  <c r="I24" i="7"/>
  <c r="R24" i="7" s="1"/>
  <c r="AH23" i="7"/>
  <c r="AG23" i="7"/>
  <c r="AF23" i="7"/>
  <c r="AE23" i="7"/>
  <c r="AD23" i="7"/>
  <c r="AC23" i="7"/>
  <c r="AA23" i="7"/>
  <c r="Z23" i="7"/>
  <c r="Y23" i="7"/>
  <c r="X23" i="7"/>
  <c r="W23" i="7"/>
  <c r="V23" i="7"/>
  <c r="Q23" i="7"/>
  <c r="M23" i="7"/>
  <c r="S23" i="7" s="1"/>
  <c r="I23" i="7"/>
  <c r="R23" i="7" s="1"/>
  <c r="R22" i="7"/>
  <c r="Q22" i="7"/>
  <c r="M22" i="7"/>
  <c r="S22" i="7" s="1"/>
  <c r="I22" i="7"/>
  <c r="M21" i="7"/>
  <c r="I21" i="7"/>
  <c r="R21" i="7" s="1"/>
  <c r="M20" i="7"/>
  <c r="I20" i="7"/>
  <c r="R20" i="7" s="1"/>
  <c r="Q19" i="7"/>
  <c r="M19" i="7"/>
  <c r="S19" i="7" s="1"/>
  <c r="I19" i="7"/>
  <c r="R19" i="7" s="1"/>
  <c r="AG18" i="7"/>
  <c r="AH18" i="7" s="1"/>
  <c r="AF18" i="7"/>
  <c r="AE18" i="7"/>
  <c r="AC18" i="7"/>
  <c r="AD18" i="7" s="1"/>
  <c r="AA18" i="7"/>
  <c r="Z18" i="7"/>
  <c r="X18" i="7"/>
  <c r="Y18" i="7" s="1"/>
  <c r="W18" i="7"/>
  <c r="V18" i="7"/>
  <c r="R18" i="7"/>
  <c r="Q18" i="7"/>
  <c r="M18" i="7"/>
  <c r="S18" i="7" s="1"/>
  <c r="I18" i="7"/>
  <c r="M17" i="7"/>
  <c r="I17" i="7"/>
  <c r="R17" i="7" s="1"/>
  <c r="M16" i="7"/>
  <c r="I16" i="7"/>
  <c r="R16" i="7" s="1"/>
  <c r="Q15" i="7"/>
  <c r="M15" i="7"/>
  <c r="S15" i="7" s="1"/>
  <c r="I15" i="7"/>
  <c r="R15" i="7" s="1"/>
  <c r="R14" i="7"/>
  <c r="Q14" i="7"/>
  <c r="M14" i="7"/>
  <c r="S14" i="7" s="1"/>
  <c r="I14" i="7"/>
  <c r="AH13" i="7"/>
  <c r="AG13" i="7"/>
  <c r="AF13" i="7"/>
  <c r="AE13" i="7"/>
  <c r="AD13" i="7"/>
  <c r="AC13" i="7"/>
  <c r="AA13" i="7"/>
  <c r="Z13" i="7"/>
  <c r="Y13" i="7"/>
  <c r="X13" i="7"/>
  <c r="W13" i="7"/>
  <c r="V13" i="7"/>
  <c r="M13" i="7"/>
  <c r="I13" i="7"/>
  <c r="R13" i="7" s="1"/>
  <c r="M12" i="7"/>
  <c r="M50" i="7" s="1"/>
  <c r="D10" i="10" s="1"/>
  <c r="I12" i="7"/>
  <c r="R12" i="7" s="1"/>
  <c r="E49" i="6"/>
  <c r="G9" i="10" s="1"/>
  <c r="D49" i="6"/>
  <c r="F9" i="10" s="1"/>
  <c r="C49" i="6"/>
  <c r="E9" i="10" s="1"/>
  <c r="R48" i="6"/>
  <c r="Q48" i="6"/>
  <c r="M48" i="6"/>
  <c r="S48" i="6" s="1"/>
  <c r="I48" i="6"/>
  <c r="S47" i="6"/>
  <c r="M47" i="6"/>
  <c r="I47" i="6"/>
  <c r="M46" i="6"/>
  <c r="I46" i="6"/>
  <c r="R46" i="6" s="1"/>
  <c r="Q45" i="6"/>
  <c r="M45" i="6"/>
  <c r="S45" i="6" s="1"/>
  <c r="I45" i="6"/>
  <c r="R45" i="6" s="1"/>
  <c r="R44" i="6"/>
  <c r="Q44" i="6"/>
  <c r="M44" i="6"/>
  <c r="S44" i="6" s="1"/>
  <c r="I44" i="6"/>
  <c r="S43" i="6"/>
  <c r="M43" i="6"/>
  <c r="I43" i="6"/>
  <c r="M42" i="6"/>
  <c r="I42" i="6"/>
  <c r="R42" i="6" s="1"/>
  <c r="Q41" i="6"/>
  <c r="M41" i="6"/>
  <c r="S41" i="6" s="1"/>
  <c r="I41" i="6"/>
  <c r="R41" i="6" s="1"/>
  <c r="R40" i="6"/>
  <c r="Q40" i="6"/>
  <c r="M40" i="6"/>
  <c r="S40" i="6" s="1"/>
  <c r="I40" i="6"/>
  <c r="M39" i="6"/>
  <c r="I39" i="6"/>
  <c r="R39" i="6" s="1"/>
  <c r="R38" i="6"/>
  <c r="Q38" i="6"/>
  <c r="M38" i="6"/>
  <c r="S38" i="6" s="1"/>
  <c r="I38" i="6"/>
  <c r="M37" i="6"/>
  <c r="I37" i="6"/>
  <c r="R37" i="6" s="1"/>
  <c r="M36" i="6"/>
  <c r="I36" i="6"/>
  <c r="R36" i="6" s="1"/>
  <c r="Q35" i="6"/>
  <c r="M35" i="6"/>
  <c r="S35" i="6" s="1"/>
  <c r="I35" i="6"/>
  <c r="R35" i="6" s="1"/>
  <c r="R34" i="6"/>
  <c r="Q34" i="6"/>
  <c r="M34" i="6"/>
  <c r="S34" i="6" s="1"/>
  <c r="I34" i="6"/>
  <c r="AA33" i="6"/>
  <c r="Z33" i="6"/>
  <c r="Y33" i="6"/>
  <c r="X33" i="6"/>
  <c r="W33" i="6"/>
  <c r="V33" i="6"/>
  <c r="Q33" i="6"/>
  <c r="M33" i="6"/>
  <c r="S33" i="6" s="1"/>
  <c r="I33" i="6"/>
  <c r="R33" i="6" s="1"/>
  <c r="R32" i="6"/>
  <c r="Q32" i="6"/>
  <c r="M32" i="6"/>
  <c r="S32" i="6" s="1"/>
  <c r="I32" i="6"/>
  <c r="S31" i="6"/>
  <c r="M31" i="6"/>
  <c r="I31" i="6"/>
  <c r="M30" i="6"/>
  <c r="I30" i="6"/>
  <c r="R30" i="6" s="1"/>
  <c r="AH29" i="6"/>
  <c r="AG29" i="6"/>
  <c r="AF29" i="6"/>
  <c r="AE29" i="6"/>
  <c r="AD29" i="6"/>
  <c r="AC29" i="6"/>
  <c r="S29" i="6"/>
  <c r="M29" i="6"/>
  <c r="I29" i="6"/>
  <c r="AA28" i="6"/>
  <c r="Z28" i="6"/>
  <c r="X28" i="6"/>
  <c r="Y28" i="6" s="1"/>
  <c r="W28" i="6"/>
  <c r="V28" i="6"/>
  <c r="R28" i="6"/>
  <c r="Q28" i="6"/>
  <c r="M28" i="6"/>
  <c r="S28" i="6" s="1"/>
  <c r="I28" i="6"/>
  <c r="S27" i="6"/>
  <c r="M27" i="6"/>
  <c r="I27" i="6"/>
  <c r="M26" i="6"/>
  <c r="I26" i="6"/>
  <c r="R26" i="6" s="1"/>
  <c r="Q25" i="6"/>
  <c r="M25" i="6"/>
  <c r="S25" i="6" s="1"/>
  <c r="I25" i="6"/>
  <c r="R25" i="6" s="1"/>
  <c r="R24" i="6"/>
  <c r="Q24" i="6"/>
  <c r="M24" i="6"/>
  <c r="S24" i="6" s="1"/>
  <c r="I24" i="6"/>
  <c r="AH23" i="6"/>
  <c r="AG23" i="6"/>
  <c r="AF23" i="6"/>
  <c r="AE23" i="6"/>
  <c r="AD23" i="6"/>
  <c r="AC23" i="6"/>
  <c r="AA23" i="6"/>
  <c r="Z23" i="6"/>
  <c r="Y23" i="6"/>
  <c r="X23" i="6"/>
  <c r="W23" i="6"/>
  <c r="V23" i="6"/>
  <c r="M23" i="6"/>
  <c r="I23" i="6"/>
  <c r="R23" i="6" s="1"/>
  <c r="M22" i="6"/>
  <c r="I22" i="6"/>
  <c r="R22" i="6" s="1"/>
  <c r="Q21" i="6"/>
  <c r="M21" i="6"/>
  <c r="S21" i="6" s="1"/>
  <c r="I21" i="6"/>
  <c r="R21" i="6" s="1"/>
  <c r="R20" i="6"/>
  <c r="Q20" i="6"/>
  <c r="M20" i="6"/>
  <c r="S20" i="6" s="1"/>
  <c r="I20" i="6"/>
  <c r="M19" i="6"/>
  <c r="I19" i="6"/>
  <c r="R19" i="6" s="1"/>
  <c r="AH18" i="6"/>
  <c r="AG18" i="6"/>
  <c r="AE18" i="6"/>
  <c r="AF18" i="6" s="1"/>
  <c r="AD18" i="6"/>
  <c r="AC18" i="6"/>
  <c r="Z18" i="6"/>
  <c r="AA18" i="6" s="1"/>
  <c r="Y18" i="6"/>
  <c r="X18" i="6"/>
  <c r="V18" i="6"/>
  <c r="W18" i="6" s="1"/>
  <c r="M18" i="6"/>
  <c r="S18" i="6" s="1"/>
  <c r="I18" i="6"/>
  <c r="Q17" i="6"/>
  <c r="M17" i="6"/>
  <c r="S17" i="6" s="1"/>
  <c r="I17" i="6"/>
  <c r="R17" i="6" s="1"/>
  <c r="R16" i="6"/>
  <c r="Q16" i="6"/>
  <c r="M16" i="6"/>
  <c r="S16" i="6" s="1"/>
  <c r="I16" i="6"/>
  <c r="M15" i="6"/>
  <c r="I15" i="6"/>
  <c r="R15" i="6" s="1"/>
  <c r="M14" i="6"/>
  <c r="I14" i="6"/>
  <c r="R14" i="6" s="1"/>
  <c r="AH13" i="6"/>
  <c r="AG13" i="6"/>
  <c r="AF13" i="6"/>
  <c r="AE13" i="6"/>
  <c r="AD13" i="6"/>
  <c r="AC13" i="6"/>
  <c r="AA13" i="6"/>
  <c r="Z13" i="6"/>
  <c r="Y13" i="6"/>
  <c r="X13" i="6"/>
  <c r="W13" i="6"/>
  <c r="V13" i="6"/>
  <c r="Q13" i="6"/>
  <c r="M13" i="6"/>
  <c r="S13" i="6" s="1"/>
  <c r="I13" i="6"/>
  <c r="R13" i="6" s="1"/>
  <c r="R12" i="6"/>
  <c r="Q12" i="6"/>
  <c r="M12" i="6"/>
  <c r="M49" i="6" s="1"/>
  <c r="D9" i="10" s="1"/>
  <c r="I12" i="6"/>
  <c r="I49" i="6" s="1"/>
  <c r="C9" i="10" s="1"/>
  <c r="E50" i="5"/>
  <c r="G8" i="10" s="1"/>
  <c r="D50" i="5"/>
  <c r="F8" i="10" s="1"/>
  <c r="C50" i="5"/>
  <c r="E8" i="10" s="1"/>
  <c r="Q49" i="5"/>
  <c r="M49" i="5"/>
  <c r="I49" i="5"/>
  <c r="Q48" i="5"/>
  <c r="M48" i="5"/>
  <c r="I48" i="5"/>
  <c r="Q47" i="5"/>
  <c r="M47" i="5"/>
  <c r="I47" i="5"/>
  <c r="Q46" i="5"/>
  <c r="M46" i="5"/>
  <c r="I46" i="5"/>
  <c r="Q45" i="5"/>
  <c r="M45" i="5"/>
  <c r="I45" i="5"/>
  <c r="R44" i="5"/>
  <c r="Q44" i="5"/>
  <c r="M44" i="5"/>
  <c r="I44" i="5"/>
  <c r="M43" i="5"/>
  <c r="I43" i="5"/>
  <c r="M42" i="5"/>
  <c r="S42" i="5" s="1"/>
  <c r="I42" i="5"/>
  <c r="Q41" i="5"/>
  <c r="M41" i="5"/>
  <c r="S41" i="5" s="1"/>
  <c r="I41" i="5"/>
  <c r="R41" i="5" s="1"/>
  <c r="R40" i="5"/>
  <c r="Q40" i="5"/>
  <c r="M40" i="5"/>
  <c r="S40" i="5" s="1"/>
  <c r="I40" i="5"/>
  <c r="M39" i="5"/>
  <c r="I39" i="5"/>
  <c r="R38" i="5"/>
  <c r="M38" i="5"/>
  <c r="Q38" i="5" s="1"/>
  <c r="I38" i="5"/>
  <c r="M37" i="5"/>
  <c r="I37" i="5"/>
  <c r="M36" i="5"/>
  <c r="I36" i="5"/>
  <c r="R36" i="5" s="1"/>
  <c r="Q35" i="5"/>
  <c r="M35" i="5"/>
  <c r="S35" i="5" s="1"/>
  <c r="I35" i="5"/>
  <c r="R34" i="5"/>
  <c r="Q34" i="5"/>
  <c r="M34" i="5"/>
  <c r="S34" i="5" s="1"/>
  <c r="I34" i="5"/>
  <c r="AA33" i="5"/>
  <c r="Z33" i="5"/>
  <c r="X33" i="5"/>
  <c r="Y33" i="5" s="1"/>
  <c r="W33" i="5"/>
  <c r="V33" i="5"/>
  <c r="R33" i="5"/>
  <c r="Q33" i="5"/>
  <c r="M33" i="5"/>
  <c r="S33" i="5" s="1"/>
  <c r="I33" i="5"/>
  <c r="R32" i="5"/>
  <c r="Q32" i="5"/>
  <c r="S32" i="5" s="1"/>
  <c r="M32" i="5"/>
  <c r="I32" i="5"/>
  <c r="M31" i="5"/>
  <c r="I31" i="5"/>
  <c r="M30" i="5"/>
  <c r="I30" i="5"/>
  <c r="R30" i="5" s="1"/>
  <c r="AG29" i="5"/>
  <c r="AH29" i="5" s="1"/>
  <c r="AF29" i="5"/>
  <c r="AE29" i="5"/>
  <c r="AC29" i="5"/>
  <c r="AD29" i="5" s="1"/>
  <c r="M29" i="5"/>
  <c r="I29" i="5"/>
  <c r="AA28" i="5"/>
  <c r="Z28" i="5"/>
  <c r="X28" i="5"/>
  <c r="Y28" i="5" s="1"/>
  <c r="W28" i="5"/>
  <c r="V28" i="5"/>
  <c r="R28" i="5"/>
  <c r="M28" i="5"/>
  <c r="I28" i="5"/>
  <c r="Q28" i="5" s="1"/>
  <c r="S28" i="5" s="1"/>
  <c r="M27" i="5"/>
  <c r="I27" i="5"/>
  <c r="M26" i="5"/>
  <c r="I26" i="5"/>
  <c r="R26" i="5" s="1"/>
  <c r="Q25" i="5"/>
  <c r="R25" i="5" s="1"/>
  <c r="M25" i="5"/>
  <c r="S25" i="5" s="1"/>
  <c r="I25" i="5"/>
  <c r="R24" i="5"/>
  <c r="M24" i="5"/>
  <c r="I24" i="5"/>
  <c r="Q24" i="5" s="1"/>
  <c r="S24" i="5" s="1"/>
  <c r="AH23" i="5"/>
  <c r="AG23" i="5"/>
  <c r="AE23" i="5"/>
  <c r="AF23" i="5" s="1"/>
  <c r="AD23" i="5"/>
  <c r="AC23" i="5"/>
  <c r="Z23" i="5"/>
  <c r="AA23" i="5" s="1"/>
  <c r="Y23" i="5"/>
  <c r="X23" i="5"/>
  <c r="V23" i="5"/>
  <c r="W23" i="5" s="1"/>
  <c r="M23" i="5"/>
  <c r="I23" i="5"/>
  <c r="M22" i="5"/>
  <c r="I22" i="5"/>
  <c r="R22" i="5" s="1"/>
  <c r="R21" i="5"/>
  <c r="M21" i="5"/>
  <c r="I21" i="5"/>
  <c r="M20" i="5"/>
  <c r="I20" i="5"/>
  <c r="R20" i="5" s="1"/>
  <c r="M19" i="5"/>
  <c r="S19" i="5" s="1"/>
  <c r="I19" i="5"/>
  <c r="Q19" i="5" s="1"/>
  <c r="AH18" i="5"/>
  <c r="AG18" i="5"/>
  <c r="AE18" i="5"/>
  <c r="AF18" i="5" s="1"/>
  <c r="AD18" i="5"/>
  <c r="AC18" i="5"/>
  <c r="Z18" i="5"/>
  <c r="AA18" i="5" s="1"/>
  <c r="Y18" i="5"/>
  <c r="X18" i="5"/>
  <c r="V18" i="5"/>
  <c r="W18" i="5" s="1"/>
  <c r="M18" i="5"/>
  <c r="I18" i="5"/>
  <c r="R18" i="5" s="1"/>
  <c r="R17" i="5"/>
  <c r="M17" i="5"/>
  <c r="I17" i="5"/>
  <c r="Q16" i="5"/>
  <c r="S16" i="5" s="1"/>
  <c r="M16" i="5"/>
  <c r="I16" i="5"/>
  <c r="R16" i="5" s="1"/>
  <c r="R15" i="5"/>
  <c r="M15" i="5"/>
  <c r="S15" i="5" s="1"/>
  <c r="I15" i="5"/>
  <c r="Q15" i="5" s="1"/>
  <c r="S14" i="5"/>
  <c r="M14" i="5"/>
  <c r="I14" i="5"/>
  <c r="AG13" i="5"/>
  <c r="AH13" i="5" s="1"/>
  <c r="AE13" i="5"/>
  <c r="AF13" i="5" s="1"/>
  <c r="AC13" i="5"/>
  <c r="AD13" i="5" s="1"/>
  <c r="Z13" i="5"/>
  <c r="AA13" i="5" s="1"/>
  <c r="X13" i="5"/>
  <c r="Y13" i="5" s="1"/>
  <c r="V13" i="5"/>
  <c r="W13" i="5" s="1"/>
  <c r="R13" i="5"/>
  <c r="Q13" i="5"/>
  <c r="M13" i="5"/>
  <c r="S13" i="5" s="1"/>
  <c r="I13" i="5"/>
  <c r="Q12" i="5"/>
  <c r="S12" i="5" s="1"/>
  <c r="M12" i="5"/>
  <c r="I12" i="5"/>
  <c r="R12" i="5" s="1"/>
  <c r="E51" i="4"/>
  <c r="G7" i="10" s="1"/>
  <c r="D51" i="4"/>
  <c r="F7" i="10" s="1"/>
  <c r="C51" i="4"/>
  <c r="E7" i="10" s="1"/>
  <c r="Q50" i="4"/>
  <c r="Q49" i="4"/>
  <c r="Q48" i="4"/>
  <c r="Q47" i="4"/>
  <c r="M46" i="4"/>
  <c r="I46" i="4"/>
  <c r="R46" i="4" s="1"/>
  <c r="R45" i="4"/>
  <c r="Q45" i="4"/>
  <c r="M45" i="4"/>
  <c r="S45" i="4" s="1"/>
  <c r="I45" i="4"/>
  <c r="S44" i="4"/>
  <c r="Q44" i="4"/>
  <c r="M44" i="4"/>
  <c r="I44" i="4"/>
  <c r="R44" i="4" s="1"/>
  <c r="M43" i="4"/>
  <c r="S43" i="4" s="1"/>
  <c r="I43" i="4"/>
  <c r="Q43" i="4" s="1"/>
  <c r="R43" i="4" s="1"/>
  <c r="S42" i="4"/>
  <c r="M42" i="4"/>
  <c r="I42" i="4"/>
  <c r="R41" i="4"/>
  <c r="Q41" i="4"/>
  <c r="M41" i="4"/>
  <c r="S41" i="4" s="1"/>
  <c r="I41" i="4"/>
  <c r="Q40" i="4"/>
  <c r="S40" i="4" s="1"/>
  <c r="M40" i="4"/>
  <c r="I40" i="4"/>
  <c r="R40" i="4" s="1"/>
  <c r="R39" i="4"/>
  <c r="M39" i="4"/>
  <c r="S39" i="4" s="1"/>
  <c r="I39" i="4"/>
  <c r="Q39" i="4" s="1"/>
  <c r="S38" i="4"/>
  <c r="Q38" i="4"/>
  <c r="M38" i="4"/>
  <c r="I38" i="4"/>
  <c r="R38" i="4" s="1"/>
  <c r="R37" i="4"/>
  <c r="M37" i="4"/>
  <c r="I37" i="4"/>
  <c r="Q37" i="4" s="1"/>
  <c r="M36" i="4"/>
  <c r="I36" i="4"/>
  <c r="R36" i="4" s="1"/>
  <c r="R35" i="4"/>
  <c r="M35" i="4"/>
  <c r="I35" i="4"/>
  <c r="S34" i="4"/>
  <c r="Q34" i="4"/>
  <c r="M34" i="4"/>
  <c r="I34" i="4"/>
  <c r="R34" i="4" s="1"/>
  <c r="Z33" i="4"/>
  <c r="AA33" i="4" s="1"/>
  <c r="X33" i="4"/>
  <c r="Y33" i="4" s="1"/>
  <c r="V33" i="4"/>
  <c r="W33" i="4" s="1"/>
  <c r="R33" i="4"/>
  <c r="Q33" i="4"/>
  <c r="M33" i="4"/>
  <c r="S33" i="4" s="1"/>
  <c r="I33" i="4"/>
  <c r="S32" i="4"/>
  <c r="Q32" i="4"/>
  <c r="M32" i="4"/>
  <c r="I32" i="4"/>
  <c r="R32" i="4" s="1"/>
  <c r="M31" i="4"/>
  <c r="S31" i="4" s="1"/>
  <c r="I31" i="4"/>
  <c r="Q31" i="4" s="1"/>
  <c r="R31" i="4" s="1"/>
  <c r="M30" i="4"/>
  <c r="I30" i="4"/>
  <c r="R30" i="4" s="1"/>
  <c r="AG29" i="4"/>
  <c r="AH29" i="4" s="1"/>
  <c r="AE29" i="4"/>
  <c r="AF29" i="4" s="1"/>
  <c r="AC29" i="4"/>
  <c r="AD29" i="4" s="1"/>
  <c r="M29" i="4"/>
  <c r="S29" i="4" s="1"/>
  <c r="I29" i="4"/>
  <c r="Q29" i="4" s="1"/>
  <c r="R29" i="4" s="1"/>
  <c r="AA28" i="4"/>
  <c r="Z28" i="4"/>
  <c r="Y28" i="4"/>
  <c r="X28" i="4"/>
  <c r="W28" i="4"/>
  <c r="V28" i="4"/>
  <c r="Q28" i="4"/>
  <c r="S28" i="4" s="1"/>
  <c r="M28" i="4"/>
  <c r="I28" i="4"/>
  <c r="R28" i="4" s="1"/>
  <c r="R27" i="4"/>
  <c r="M27" i="4"/>
  <c r="Q27" i="4" s="1"/>
  <c r="I27" i="4"/>
  <c r="M26" i="4"/>
  <c r="I26" i="4"/>
  <c r="R26" i="4" s="1"/>
  <c r="R25" i="4"/>
  <c r="M25" i="4"/>
  <c r="I25" i="4"/>
  <c r="Q25" i="4" s="1"/>
  <c r="Q24" i="4"/>
  <c r="S24" i="4" s="1"/>
  <c r="M24" i="4"/>
  <c r="I24" i="4"/>
  <c r="R24" i="4" s="1"/>
  <c r="AG23" i="4"/>
  <c r="AH23" i="4" s="1"/>
  <c r="AE23" i="4"/>
  <c r="AF23" i="4" s="1"/>
  <c r="AC23" i="4"/>
  <c r="AD23" i="4" s="1"/>
  <c r="Z23" i="4"/>
  <c r="AA23" i="4" s="1"/>
  <c r="X23" i="4"/>
  <c r="Y23" i="4" s="1"/>
  <c r="V23" i="4"/>
  <c r="W23" i="4" s="1"/>
  <c r="R23" i="4"/>
  <c r="M23" i="4"/>
  <c r="Q23" i="4" s="1"/>
  <c r="I23" i="4"/>
  <c r="M22" i="4"/>
  <c r="I22" i="4"/>
  <c r="R22" i="4" s="1"/>
  <c r="M21" i="4"/>
  <c r="S21" i="4" s="1"/>
  <c r="I21" i="4"/>
  <c r="Q21" i="4" s="1"/>
  <c r="R21" i="4" s="1"/>
  <c r="S20" i="4"/>
  <c r="Q20" i="4"/>
  <c r="M20" i="4"/>
  <c r="I20" i="4"/>
  <c r="R20" i="4" s="1"/>
  <c r="R19" i="4"/>
  <c r="Q19" i="4"/>
  <c r="M19" i="4"/>
  <c r="S19" i="4" s="1"/>
  <c r="I19" i="4"/>
  <c r="AH18" i="4"/>
  <c r="AG18" i="4"/>
  <c r="AF18" i="4"/>
  <c r="AE18" i="4"/>
  <c r="AD18" i="4"/>
  <c r="AC18" i="4"/>
  <c r="AA18" i="4"/>
  <c r="Z18" i="4"/>
  <c r="Y18" i="4"/>
  <c r="X18" i="4"/>
  <c r="W18" i="4"/>
  <c r="V18" i="4"/>
  <c r="S18" i="4"/>
  <c r="M18" i="4"/>
  <c r="I18" i="4"/>
  <c r="R17" i="4"/>
  <c r="M17" i="4"/>
  <c r="I17" i="4"/>
  <c r="Q17" i="4" s="1"/>
  <c r="Q16" i="4"/>
  <c r="S16" i="4" s="1"/>
  <c r="M16" i="4"/>
  <c r="I16" i="4"/>
  <c r="R16" i="4" s="1"/>
  <c r="R15" i="4"/>
  <c r="M15" i="4"/>
  <c r="Q15" i="4" s="1"/>
  <c r="I15" i="4"/>
  <c r="S14" i="4"/>
  <c r="M14" i="4"/>
  <c r="I14" i="4"/>
  <c r="AG13" i="4"/>
  <c r="AH13" i="4" s="1"/>
  <c r="AE13" i="4"/>
  <c r="AF13" i="4" s="1"/>
  <c r="AC13" i="4"/>
  <c r="AD13" i="4" s="1"/>
  <c r="Z13" i="4"/>
  <c r="AA13" i="4" s="1"/>
  <c r="X13" i="4"/>
  <c r="Y13" i="4" s="1"/>
  <c r="V13" i="4"/>
  <c r="W13" i="4" s="1"/>
  <c r="M13" i="4"/>
  <c r="S13" i="4" s="1"/>
  <c r="I13" i="4"/>
  <c r="Q13" i="4" s="1"/>
  <c r="R13" i="4" s="1"/>
  <c r="Q12" i="4"/>
  <c r="S12" i="4" s="1"/>
  <c r="M12" i="4"/>
  <c r="M51" i="4" s="1"/>
  <c r="D7" i="10" s="1"/>
  <c r="I12" i="4"/>
  <c r="R12" i="4" s="1"/>
  <c r="R48" i="3"/>
  <c r="M48" i="3"/>
  <c r="D6" i="10" s="1"/>
  <c r="I48" i="3"/>
  <c r="C6" i="10" s="1"/>
  <c r="M47" i="3"/>
  <c r="I47" i="3"/>
  <c r="M46" i="3"/>
  <c r="S46" i="3" s="1"/>
  <c r="I46" i="3"/>
  <c r="Q46" i="3" s="1"/>
  <c r="R46" i="3" s="1"/>
  <c r="S45" i="3"/>
  <c r="Q45" i="3"/>
  <c r="M45" i="3"/>
  <c r="I45" i="3"/>
  <c r="R44" i="3"/>
  <c r="Q44" i="3"/>
  <c r="M44" i="3"/>
  <c r="S44" i="3" s="1"/>
  <c r="I44" i="3"/>
  <c r="M43" i="3"/>
  <c r="I43" i="3"/>
  <c r="I42" i="3"/>
  <c r="M41" i="3"/>
  <c r="I41" i="3"/>
  <c r="R40" i="3"/>
  <c r="M40" i="3"/>
  <c r="I40" i="3"/>
  <c r="Q40" i="3" s="1"/>
  <c r="Q39" i="3"/>
  <c r="S39" i="3" s="1"/>
  <c r="M39" i="3"/>
  <c r="I39" i="3"/>
  <c r="R39" i="3" s="1"/>
  <c r="M38" i="3"/>
  <c r="S38" i="3" s="1"/>
  <c r="I38" i="3"/>
  <c r="Q38" i="3" s="1"/>
  <c r="R38" i="3" s="1"/>
  <c r="Q37" i="3"/>
  <c r="S37" i="3" s="1"/>
  <c r="M37" i="3"/>
  <c r="I37" i="3"/>
  <c r="R37" i="3" s="1"/>
  <c r="R36" i="3"/>
  <c r="Q36" i="3"/>
  <c r="M36" i="3"/>
  <c r="S36" i="3" s="1"/>
  <c r="I36" i="3"/>
  <c r="M35" i="3"/>
  <c r="I35" i="3"/>
  <c r="M34" i="3"/>
  <c r="S34" i="3" s="1"/>
  <c r="I34" i="3"/>
  <c r="Q34" i="3" s="1"/>
  <c r="R34" i="3" s="1"/>
  <c r="AA33" i="3"/>
  <c r="Z33" i="3"/>
  <c r="Y33" i="3"/>
  <c r="X33" i="3"/>
  <c r="W33" i="3"/>
  <c r="V33" i="3"/>
  <c r="S33" i="3"/>
  <c r="M33" i="3"/>
  <c r="I33" i="3"/>
  <c r="R32" i="3"/>
  <c r="M32" i="3"/>
  <c r="I32" i="3"/>
  <c r="Q31" i="3"/>
  <c r="S31" i="3" s="1"/>
  <c r="M31" i="3"/>
  <c r="I31" i="3"/>
  <c r="R31" i="3" s="1"/>
  <c r="R30" i="3"/>
  <c r="M30" i="3"/>
  <c r="S30" i="3" s="1"/>
  <c r="I30" i="3"/>
  <c r="Q30" i="3" s="1"/>
  <c r="AH29" i="3"/>
  <c r="AG29" i="3"/>
  <c r="AF29" i="3"/>
  <c r="AE29" i="3"/>
  <c r="AD29" i="3"/>
  <c r="AC29" i="3"/>
  <c r="Q29" i="3"/>
  <c r="S29" i="3" s="1"/>
  <c r="M29" i="3"/>
  <c r="I29" i="3"/>
  <c r="R29" i="3" s="1"/>
  <c r="Z28" i="3"/>
  <c r="AA28" i="3" s="1"/>
  <c r="X28" i="3"/>
  <c r="Y28" i="3" s="1"/>
  <c r="V28" i="3"/>
  <c r="W28" i="3" s="1"/>
  <c r="M28" i="3"/>
  <c r="S28" i="3" s="1"/>
  <c r="I28" i="3"/>
  <c r="Q28" i="3" s="1"/>
  <c r="R28" i="3" s="1"/>
  <c r="Q27" i="3"/>
  <c r="M27" i="3"/>
  <c r="S26" i="3"/>
  <c r="Q26" i="3"/>
  <c r="M26" i="3"/>
  <c r="I26" i="3"/>
  <c r="R25" i="3"/>
  <c r="Q25" i="3"/>
  <c r="M25" i="3"/>
  <c r="S25" i="3" s="1"/>
  <c r="I25" i="3"/>
  <c r="M24" i="3"/>
  <c r="I24" i="3"/>
  <c r="AG23" i="3"/>
  <c r="AH23" i="3" s="1"/>
  <c r="AE23" i="3"/>
  <c r="AF23" i="3" s="1"/>
  <c r="AC23" i="3"/>
  <c r="AD23" i="3" s="1"/>
  <c r="Z23" i="3"/>
  <c r="AA23" i="3" s="1"/>
  <c r="X23" i="3"/>
  <c r="Y23" i="3" s="1"/>
  <c r="V23" i="3"/>
  <c r="W23" i="3" s="1"/>
  <c r="M23" i="3"/>
  <c r="S23" i="3" s="1"/>
  <c r="I23" i="3"/>
  <c r="Q23" i="3" s="1"/>
  <c r="R23" i="3" s="1"/>
  <c r="Q22" i="3"/>
  <c r="S22" i="3" s="1"/>
  <c r="M22" i="3"/>
  <c r="I22" i="3"/>
  <c r="R22" i="3" s="1"/>
  <c r="R21" i="3"/>
  <c r="M21" i="3"/>
  <c r="Q21" i="3" s="1"/>
  <c r="I21" i="3"/>
  <c r="S20" i="3"/>
  <c r="M20" i="3"/>
  <c r="I20" i="3"/>
  <c r="M19" i="3"/>
  <c r="S19" i="3" s="1"/>
  <c r="I19" i="3"/>
  <c r="Q19" i="3" s="1"/>
  <c r="R19" i="3" s="1"/>
  <c r="AH18" i="3"/>
  <c r="AG18" i="3"/>
  <c r="AF18" i="3"/>
  <c r="AE18" i="3"/>
  <c r="AD18" i="3"/>
  <c r="AC18" i="3"/>
  <c r="AA18" i="3"/>
  <c r="Z18" i="3"/>
  <c r="Y18" i="3"/>
  <c r="X18" i="3"/>
  <c r="W18" i="3"/>
  <c r="V18" i="3"/>
  <c r="Q18" i="3"/>
  <c r="S18" i="3" s="1"/>
  <c r="M18" i="3"/>
  <c r="I18" i="3"/>
  <c r="R18" i="3" s="1"/>
  <c r="R17" i="3"/>
  <c r="M17" i="3"/>
  <c r="Q17" i="3" s="1"/>
  <c r="I17" i="3"/>
  <c r="S16" i="3"/>
  <c r="M16" i="3"/>
  <c r="I16" i="3"/>
  <c r="R15" i="3"/>
  <c r="M15" i="3"/>
  <c r="I15" i="3"/>
  <c r="Q14" i="3"/>
  <c r="S14" i="3" s="1"/>
  <c r="M14" i="3"/>
  <c r="I14" i="3"/>
  <c r="R14" i="3" s="1"/>
  <c r="AG13" i="3"/>
  <c r="AH13" i="3" s="1"/>
  <c r="AE13" i="3"/>
  <c r="AF13" i="3" s="1"/>
  <c r="AC13" i="3"/>
  <c r="AD13" i="3" s="1"/>
  <c r="Z13" i="3"/>
  <c r="AA13" i="3" s="1"/>
  <c r="X13" i="3"/>
  <c r="Y13" i="3" s="1"/>
  <c r="V13" i="3"/>
  <c r="W13" i="3" s="1"/>
  <c r="R13" i="3"/>
  <c r="M13" i="3"/>
  <c r="Q13" i="3" s="1"/>
  <c r="I13" i="3"/>
  <c r="M12" i="3"/>
  <c r="I12" i="3"/>
  <c r="E51" i="2"/>
  <c r="G5" i="10" s="1"/>
  <c r="D51" i="2"/>
  <c r="F5" i="10" s="1"/>
  <c r="C51" i="2"/>
  <c r="E5" i="10" s="1"/>
  <c r="Q47" i="2"/>
  <c r="S47" i="2" s="1"/>
  <c r="M47" i="2"/>
  <c r="I47" i="2"/>
  <c r="R47" i="2" s="1"/>
  <c r="R46" i="2"/>
  <c r="M46" i="2"/>
  <c r="Q46" i="2" s="1"/>
  <c r="I46" i="2"/>
  <c r="M45" i="2"/>
  <c r="I45" i="2"/>
  <c r="R44" i="2"/>
  <c r="M44" i="2"/>
  <c r="I44" i="2"/>
  <c r="Q43" i="2"/>
  <c r="S43" i="2" s="1"/>
  <c r="M43" i="2"/>
  <c r="I43" i="2"/>
  <c r="R43" i="2" s="1"/>
  <c r="R42" i="2"/>
  <c r="M42" i="2"/>
  <c r="Q42" i="2" s="1"/>
  <c r="I42" i="2"/>
  <c r="M41" i="2"/>
  <c r="I41" i="2"/>
  <c r="R40" i="2"/>
  <c r="M40" i="2"/>
  <c r="I40" i="2"/>
  <c r="Q39" i="2"/>
  <c r="S39" i="2" s="1"/>
  <c r="M39" i="2"/>
  <c r="I39" i="2"/>
  <c r="R39" i="2" s="1"/>
  <c r="R38" i="2"/>
  <c r="M38" i="2"/>
  <c r="I38" i="2"/>
  <c r="Q37" i="2"/>
  <c r="S37" i="2" s="1"/>
  <c r="M37" i="2"/>
  <c r="I37" i="2"/>
  <c r="R37" i="2" s="1"/>
  <c r="R36" i="2"/>
  <c r="M36" i="2"/>
  <c r="Q36" i="2" s="1"/>
  <c r="I36" i="2"/>
  <c r="M35" i="2"/>
  <c r="I35" i="2"/>
  <c r="R34" i="2"/>
  <c r="M34" i="2"/>
  <c r="I34" i="2"/>
  <c r="AA33" i="2"/>
  <c r="Z33" i="2"/>
  <c r="Y33" i="2"/>
  <c r="X33" i="2"/>
  <c r="W33" i="2"/>
  <c r="V33" i="2"/>
  <c r="M33" i="2"/>
  <c r="I33" i="2"/>
  <c r="R32" i="2"/>
  <c r="M32" i="2"/>
  <c r="I32" i="2"/>
  <c r="Q31" i="2"/>
  <c r="S31" i="2" s="1"/>
  <c r="M31" i="2"/>
  <c r="I31" i="2"/>
  <c r="R31" i="2" s="1"/>
  <c r="R30" i="2"/>
  <c r="M30" i="2"/>
  <c r="Q30" i="2" s="1"/>
  <c r="I30" i="2"/>
  <c r="AH29" i="2"/>
  <c r="AG29" i="2"/>
  <c r="AF29" i="2"/>
  <c r="AE29" i="2"/>
  <c r="AD29" i="2"/>
  <c r="AC29" i="2"/>
  <c r="Q29" i="2"/>
  <c r="S29" i="2" s="1"/>
  <c r="M29" i="2"/>
  <c r="I29" i="2"/>
  <c r="R29" i="2" s="1"/>
  <c r="Z28" i="2"/>
  <c r="AA28" i="2" s="1"/>
  <c r="X28" i="2"/>
  <c r="Y28" i="2" s="1"/>
  <c r="V28" i="2"/>
  <c r="W28" i="2" s="1"/>
  <c r="R28" i="2"/>
  <c r="M28" i="2"/>
  <c r="I28" i="2"/>
  <c r="Q28" i="2" s="1"/>
  <c r="Q27" i="2"/>
  <c r="S27" i="2" s="1"/>
  <c r="M27" i="2"/>
  <c r="I27" i="2"/>
  <c r="R27" i="2" s="1"/>
  <c r="R26" i="2"/>
  <c r="M26" i="2"/>
  <c r="Q26" i="2" s="1"/>
  <c r="I26" i="2"/>
  <c r="M25" i="2"/>
  <c r="I25" i="2"/>
  <c r="R24" i="2"/>
  <c r="M24" i="2"/>
  <c r="I24" i="2"/>
  <c r="Q24" i="2" s="1"/>
  <c r="AH23" i="2"/>
  <c r="AG23" i="2"/>
  <c r="AF23" i="2"/>
  <c r="AE23" i="2"/>
  <c r="AD23" i="2"/>
  <c r="AC23" i="2"/>
  <c r="AA23" i="2"/>
  <c r="Z23" i="2"/>
  <c r="Y23" i="2"/>
  <c r="X23" i="2"/>
  <c r="W23" i="2"/>
  <c r="V23" i="2"/>
  <c r="Q23" i="2"/>
  <c r="S23" i="2" s="1"/>
  <c r="M23" i="2"/>
  <c r="I23" i="2"/>
  <c r="R23" i="2" s="1"/>
  <c r="R22" i="2"/>
  <c r="Q22" i="2"/>
  <c r="M22" i="2"/>
  <c r="S22" i="2" s="1"/>
  <c r="I22" i="2"/>
  <c r="M21" i="2"/>
  <c r="I21" i="2"/>
  <c r="R20" i="2"/>
  <c r="M20" i="2"/>
  <c r="I20" i="2"/>
  <c r="Q19" i="2"/>
  <c r="S19" i="2" s="1"/>
  <c r="M19" i="2"/>
  <c r="I19" i="2"/>
  <c r="R19" i="2" s="1"/>
  <c r="AG18" i="2"/>
  <c r="AH18" i="2" s="1"/>
  <c r="AE18" i="2"/>
  <c r="AF18" i="2" s="1"/>
  <c r="AC18" i="2"/>
  <c r="AD18" i="2" s="1"/>
  <c r="Z18" i="2"/>
  <c r="AA18" i="2" s="1"/>
  <c r="X18" i="2"/>
  <c r="Y18" i="2" s="1"/>
  <c r="V18" i="2"/>
  <c r="W18" i="2" s="1"/>
  <c r="R18" i="2"/>
  <c r="M18" i="2"/>
  <c r="Q18" i="2" s="1"/>
  <c r="I18" i="2"/>
  <c r="M17" i="2"/>
  <c r="I17" i="2"/>
  <c r="R16" i="2"/>
  <c r="M16" i="2"/>
  <c r="I16" i="2"/>
  <c r="Q15" i="2"/>
  <c r="S15" i="2" s="1"/>
  <c r="M15" i="2"/>
  <c r="I15" i="2"/>
  <c r="R15" i="2" s="1"/>
  <c r="R14" i="2"/>
  <c r="M14" i="2"/>
  <c r="Q14" i="2" s="1"/>
  <c r="I14" i="2"/>
  <c r="AH13" i="2"/>
  <c r="AG13" i="2"/>
  <c r="AF13" i="2"/>
  <c r="AE13" i="2"/>
  <c r="AD13" i="2"/>
  <c r="AC13" i="2"/>
  <c r="AA13" i="2"/>
  <c r="Z13" i="2"/>
  <c r="Y13" i="2"/>
  <c r="X13" i="2"/>
  <c r="W13" i="2"/>
  <c r="V13" i="2"/>
  <c r="M13" i="2"/>
  <c r="I13" i="2"/>
  <c r="R12" i="2"/>
  <c r="M12" i="2"/>
  <c r="I12" i="2"/>
  <c r="E49" i="1"/>
  <c r="G4" i="10" s="1"/>
  <c r="G14" i="10" s="1"/>
  <c r="D49" i="1"/>
  <c r="F4" i="10" s="1"/>
  <c r="C49" i="1"/>
  <c r="E4" i="10" s="1"/>
  <c r="E14" i="10" s="1"/>
  <c r="R48" i="1"/>
  <c r="M48" i="1"/>
  <c r="Q48" i="1" s="1"/>
  <c r="I48" i="1"/>
  <c r="M47" i="1"/>
  <c r="I47" i="1"/>
  <c r="R46" i="1"/>
  <c r="M46" i="1"/>
  <c r="I46" i="1"/>
  <c r="Q45" i="1"/>
  <c r="S45" i="1" s="1"/>
  <c r="M45" i="1"/>
  <c r="I45" i="1"/>
  <c r="R45" i="1" s="1"/>
  <c r="R44" i="1"/>
  <c r="M44" i="1"/>
  <c r="Q44" i="1" s="1"/>
  <c r="I44" i="1"/>
  <c r="M43" i="1"/>
  <c r="I43" i="1"/>
  <c r="M42" i="1"/>
  <c r="S42" i="1" s="1"/>
  <c r="I42" i="1"/>
  <c r="Q42" i="1" s="1"/>
  <c r="R42" i="1" s="1"/>
  <c r="M41" i="1"/>
  <c r="I41" i="1"/>
  <c r="R41" i="1" s="1"/>
  <c r="R40" i="1"/>
  <c r="M40" i="1"/>
  <c r="I40" i="1"/>
  <c r="Q39" i="1"/>
  <c r="S39" i="1" s="1"/>
  <c r="M39" i="1"/>
  <c r="I39" i="1"/>
  <c r="R39" i="1" s="1"/>
  <c r="R38" i="1"/>
  <c r="M38" i="1"/>
  <c r="I38" i="1"/>
  <c r="M37" i="1"/>
  <c r="I37" i="1"/>
  <c r="R37" i="1" s="1"/>
  <c r="R36" i="1"/>
  <c r="M36" i="1"/>
  <c r="I36" i="1"/>
  <c r="M35" i="1"/>
  <c r="I35" i="1"/>
  <c r="R35" i="1" s="1"/>
  <c r="R34" i="1"/>
  <c r="Q34" i="1"/>
  <c r="M34" i="1"/>
  <c r="S34" i="1" s="1"/>
  <c r="I34" i="1"/>
  <c r="AA33" i="1"/>
  <c r="Z33" i="1"/>
  <c r="M27" i="10" s="1"/>
  <c r="Y33" i="1"/>
  <c r="X33" i="1"/>
  <c r="K27" i="10" s="1"/>
  <c r="W33" i="1"/>
  <c r="V33" i="1"/>
  <c r="I27" i="10" s="1"/>
  <c r="S33" i="1"/>
  <c r="Q33" i="1"/>
  <c r="M33" i="1"/>
  <c r="I33" i="1"/>
  <c r="R33" i="1" s="1"/>
  <c r="R32" i="1"/>
  <c r="Q32" i="1"/>
  <c r="M32" i="1"/>
  <c r="S32" i="1" s="1"/>
  <c r="I32" i="1"/>
  <c r="S31" i="1"/>
  <c r="Q31" i="1"/>
  <c r="M31" i="1"/>
  <c r="I31" i="1"/>
  <c r="R31" i="1" s="1"/>
  <c r="R30" i="1"/>
  <c r="M30" i="1"/>
  <c r="I30" i="1"/>
  <c r="Q30" i="1" s="1"/>
  <c r="AH29" i="1"/>
  <c r="AG29" i="1"/>
  <c r="T23" i="10" s="1"/>
  <c r="AF29" i="1"/>
  <c r="AE29" i="1"/>
  <c r="R23" i="10" s="1"/>
  <c r="AD29" i="1"/>
  <c r="AC29" i="1"/>
  <c r="P23" i="10" s="1"/>
  <c r="Q29" i="1"/>
  <c r="S29" i="1" s="1"/>
  <c r="M29" i="1"/>
  <c r="I29" i="1"/>
  <c r="R29" i="1" s="1"/>
  <c r="Z28" i="1"/>
  <c r="X28" i="1"/>
  <c r="V28" i="1"/>
  <c r="R28" i="1"/>
  <c r="M28" i="1"/>
  <c r="I28" i="1"/>
  <c r="M27" i="1"/>
  <c r="I27" i="1"/>
  <c r="R27" i="1" s="1"/>
  <c r="R26" i="1"/>
  <c r="M26" i="1"/>
  <c r="I26" i="1"/>
  <c r="M25" i="1"/>
  <c r="I25" i="1"/>
  <c r="R25" i="1" s="1"/>
  <c r="R24" i="1"/>
  <c r="M24" i="1"/>
  <c r="I24" i="1"/>
  <c r="AH23" i="1"/>
  <c r="AG23" i="1"/>
  <c r="T17" i="10" s="1"/>
  <c r="AF23" i="1"/>
  <c r="AE23" i="1"/>
  <c r="AC23" i="1"/>
  <c r="P17" i="10" s="1"/>
  <c r="AA23" i="1"/>
  <c r="Z23" i="1"/>
  <c r="X23" i="1"/>
  <c r="K17" i="10" s="1"/>
  <c r="L17" i="10" s="1"/>
  <c r="V23" i="1"/>
  <c r="I17" i="10" s="1"/>
  <c r="J17" i="10" s="1"/>
  <c r="R23" i="1"/>
  <c r="M23" i="1"/>
  <c r="I23" i="1"/>
  <c r="Q23" i="1" s="1"/>
  <c r="M22" i="1"/>
  <c r="I22" i="1"/>
  <c r="R22" i="1" s="1"/>
  <c r="R21" i="1"/>
  <c r="M21" i="1"/>
  <c r="I21" i="1"/>
  <c r="S20" i="1"/>
  <c r="Q20" i="1"/>
  <c r="M20" i="1"/>
  <c r="I20" i="1"/>
  <c r="R20" i="1" s="1"/>
  <c r="R19" i="1"/>
  <c r="M19" i="1"/>
  <c r="I19" i="1"/>
  <c r="Q19" i="1" s="1"/>
  <c r="AH18" i="1"/>
  <c r="AG18" i="1"/>
  <c r="T12" i="10" s="1"/>
  <c r="AF18" i="1"/>
  <c r="AE18" i="1"/>
  <c r="R12" i="10" s="1"/>
  <c r="AD18" i="1"/>
  <c r="AC18" i="1"/>
  <c r="AA18" i="1"/>
  <c r="Z18" i="1"/>
  <c r="M12" i="10" s="1"/>
  <c r="Y18" i="1"/>
  <c r="X18" i="1"/>
  <c r="K12" i="10" s="1"/>
  <c r="V18" i="1"/>
  <c r="I12" i="10" s="1"/>
  <c r="M18" i="1"/>
  <c r="I18" i="1"/>
  <c r="R18" i="1" s="1"/>
  <c r="R17" i="1"/>
  <c r="M17" i="1"/>
  <c r="I17" i="1"/>
  <c r="R16" i="1"/>
  <c r="Q16" i="1"/>
  <c r="S16" i="1" s="1"/>
  <c r="M16" i="1"/>
  <c r="I16" i="1"/>
  <c r="R15" i="1"/>
  <c r="M15" i="1"/>
  <c r="I15" i="1"/>
  <c r="Q15" i="1" s="1"/>
  <c r="S15" i="1" s="1"/>
  <c r="S14" i="1"/>
  <c r="M14" i="1"/>
  <c r="I14" i="1"/>
  <c r="AG13" i="1"/>
  <c r="T7" i="10" s="1"/>
  <c r="AE13" i="1"/>
  <c r="R7" i="10" s="1"/>
  <c r="AC13" i="1"/>
  <c r="P7" i="10" s="1"/>
  <c r="Z13" i="1"/>
  <c r="M7" i="10" s="1"/>
  <c r="N7" i="10" s="1"/>
  <c r="X13" i="1"/>
  <c r="K7" i="10" s="1"/>
  <c r="L7" i="10" s="1"/>
  <c r="V13" i="1"/>
  <c r="I7" i="10" s="1"/>
  <c r="J7" i="10" s="1"/>
  <c r="R13" i="1"/>
  <c r="M13" i="1"/>
  <c r="I13" i="1"/>
  <c r="R12" i="1"/>
  <c r="Q12" i="1"/>
  <c r="S12" i="1" s="1"/>
  <c r="M12" i="1"/>
  <c r="I12" i="1"/>
  <c r="S19" i="1" l="1"/>
  <c r="S23" i="1"/>
  <c r="R16" i="3"/>
  <c r="Q16" i="3"/>
  <c r="R24" i="3"/>
  <c r="Q24" i="3"/>
  <c r="S24" i="3" s="1"/>
  <c r="S27" i="3"/>
  <c r="R27" i="3"/>
  <c r="Q33" i="3"/>
  <c r="R33" i="3" s="1"/>
  <c r="R47" i="3"/>
  <c r="Q47" i="3"/>
  <c r="S47" i="3" s="1"/>
  <c r="Q42" i="3"/>
  <c r="R42" i="3" s="1"/>
  <c r="K22" i="10"/>
  <c r="Y28" i="1"/>
  <c r="S16" i="2"/>
  <c r="W13" i="1"/>
  <c r="AF13" i="1"/>
  <c r="Q17" i="1"/>
  <c r="S17" i="1" s="1"/>
  <c r="Q21" i="1"/>
  <c r="S21" i="1" s="1"/>
  <c r="Y23" i="1"/>
  <c r="AD23" i="1"/>
  <c r="Q26" i="1"/>
  <c r="S26" i="1" s="1"/>
  <c r="Q28" i="1"/>
  <c r="S28" i="1"/>
  <c r="M22" i="10"/>
  <c r="AA28" i="1"/>
  <c r="S30" i="1"/>
  <c r="Q36" i="1"/>
  <c r="Q38" i="1"/>
  <c r="S38" i="1"/>
  <c r="Q20" i="2"/>
  <c r="R25" i="2"/>
  <c r="Q25" i="2"/>
  <c r="S25" i="2" s="1"/>
  <c r="Q15" i="3"/>
  <c r="S40" i="3"/>
  <c r="R18" i="4"/>
  <c r="S25" i="4"/>
  <c r="M51" i="2"/>
  <c r="D5" i="10" s="1"/>
  <c r="R21" i="2"/>
  <c r="Q21" i="2"/>
  <c r="S21" i="2" s="1"/>
  <c r="Q13" i="1"/>
  <c r="S13" i="1" s="1"/>
  <c r="AA13" i="1"/>
  <c r="I49" i="1"/>
  <c r="C4" i="10" s="1"/>
  <c r="Q14" i="1"/>
  <c r="R14" i="1" s="1"/>
  <c r="W18" i="1"/>
  <c r="Q22" i="1"/>
  <c r="S22" i="1" s="1"/>
  <c r="M17" i="10"/>
  <c r="N17" i="10" s="1"/>
  <c r="Q27" i="1"/>
  <c r="S27" i="1" s="1"/>
  <c r="S36" i="1"/>
  <c r="R43" i="1"/>
  <c r="Q43" i="1"/>
  <c r="S43" i="1" s="1"/>
  <c r="R47" i="1"/>
  <c r="Q47" i="1"/>
  <c r="S47" i="1" s="1"/>
  <c r="R13" i="2"/>
  <c r="Q13" i="2"/>
  <c r="S13" i="2" s="1"/>
  <c r="R17" i="2"/>
  <c r="Q17" i="2"/>
  <c r="S17" i="2" s="1"/>
  <c r="S20" i="2"/>
  <c r="R33" i="2"/>
  <c r="Q33" i="2"/>
  <c r="S33" i="2" s="1"/>
  <c r="R35" i="2"/>
  <c r="Q35" i="2"/>
  <c r="S35" i="2" s="1"/>
  <c r="R41" i="2"/>
  <c r="Q41" i="2"/>
  <c r="S41" i="2" s="1"/>
  <c r="R45" i="2"/>
  <c r="Q45" i="2"/>
  <c r="S45" i="2" s="1"/>
  <c r="R12" i="3"/>
  <c r="Q12" i="3"/>
  <c r="S12" i="3" s="1"/>
  <c r="S15" i="3"/>
  <c r="S32" i="3"/>
  <c r="Q32" i="3"/>
  <c r="R45" i="3"/>
  <c r="Q18" i="1"/>
  <c r="S18" i="1" s="1"/>
  <c r="Q37" i="1"/>
  <c r="S37" i="1" s="1"/>
  <c r="M49" i="1"/>
  <c r="D4" i="10" s="1"/>
  <c r="Y13" i="1"/>
  <c r="AD13" i="1"/>
  <c r="AH13" i="1"/>
  <c r="W23" i="1"/>
  <c r="Q24" i="1"/>
  <c r="S24" i="1" s="1"/>
  <c r="Q25" i="1"/>
  <c r="S25" i="1" s="1"/>
  <c r="I22" i="10"/>
  <c r="W28" i="1"/>
  <c r="Q35" i="1"/>
  <c r="S35" i="1" s="1"/>
  <c r="Q40" i="1"/>
  <c r="S40" i="1"/>
  <c r="Q41" i="1"/>
  <c r="S41" i="1" s="1"/>
  <c r="I51" i="2"/>
  <c r="C5" i="10" s="1"/>
  <c r="Q16" i="2"/>
  <c r="S24" i="2"/>
  <c r="S28" i="2"/>
  <c r="Q32" i="2"/>
  <c r="S32" i="2" s="1"/>
  <c r="Q34" i="2"/>
  <c r="S34" i="2" s="1"/>
  <c r="Q38" i="2"/>
  <c r="S38" i="2" s="1"/>
  <c r="Q40" i="2"/>
  <c r="S40" i="2" s="1"/>
  <c r="Q44" i="2"/>
  <c r="S44" i="2" s="1"/>
  <c r="Q20" i="3"/>
  <c r="R20" i="3" s="1"/>
  <c r="R26" i="3"/>
  <c r="R35" i="3"/>
  <c r="Q35" i="3"/>
  <c r="S35" i="3" s="1"/>
  <c r="R41" i="3"/>
  <c r="Q41" i="3"/>
  <c r="S41" i="3" s="1"/>
  <c r="R43" i="3"/>
  <c r="Q43" i="3"/>
  <c r="S43" i="3" s="1"/>
  <c r="S17" i="4"/>
  <c r="Y38" i="4" s="1"/>
  <c r="S37" i="4"/>
  <c r="I51" i="4"/>
  <c r="C7" i="10" s="1"/>
  <c r="S30" i="6"/>
  <c r="R17" i="10"/>
  <c r="S44" i="1"/>
  <c r="Q46" i="1"/>
  <c r="S48" i="1"/>
  <c r="Q12" i="2"/>
  <c r="S12" i="2" s="1"/>
  <c r="S14" i="2"/>
  <c r="S18" i="2"/>
  <c r="S26" i="2"/>
  <c r="S30" i="2"/>
  <c r="S36" i="2"/>
  <c r="S42" i="2"/>
  <c r="S46" i="2"/>
  <c r="S13" i="3"/>
  <c r="S17" i="3"/>
  <c r="S21" i="3"/>
  <c r="S15" i="4"/>
  <c r="Z38" i="4" s="1"/>
  <c r="S23" i="4"/>
  <c r="S27" i="4"/>
  <c r="Q35" i="4"/>
  <c r="S35" i="4" s="1"/>
  <c r="Q17" i="5"/>
  <c r="S17" i="5" s="1"/>
  <c r="Q23" i="5"/>
  <c r="S23" i="5" s="1"/>
  <c r="S26" i="5"/>
  <c r="Q26" i="5"/>
  <c r="R29" i="5"/>
  <c r="Q29" i="5"/>
  <c r="S29" i="5" s="1"/>
  <c r="S36" i="6"/>
  <c r="S20" i="7"/>
  <c r="Q14" i="4"/>
  <c r="R14" i="4" s="1"/>
  <c r="Q18" i="4"/>
  <c r="Q22" i="4"/>
  <c r="S22" i="4" s="1"/>
  <c r="Q26" i="4"/>
  <c r="S26" i="4" s="1"/>
  <c r="Q30" i="4"/>
  <c r="S30" i="4" s="1"/>
  <c r="Q36" i="4"/>
  <c r="S36" i="4" s="1"/>
  <c r="Q42" i="4"/>
  <c r="R42" i="4" s="1"/>
  <c r="Q46" i="4"/>
  <c r="S46" i="4" s="1"/>
  <c r="I50" i="5"/>
  <c r="C8" i="10" s="1"/>
  <c r="Q14" i="5"/>
  <c r="R14" i="5" s="1"/>
  <c r="Q18" i="5"/>
  <c r="S18" i="5" s="1"/>
  <c r="R19" i="5"/>
  <c r="Q20" i="5"/>
  <c r="S20" i="5" s="1"/>
  <c r="R27" i="5"/>
  <c r="Q27" i="5"/>
  <c r="S27" i="5" s="1"/>
  <c r="R31" i="5"/>
  <c r="Q31" i="5"/>
  <c r="S31" i="5" s="1"/>
  <c r="R35" i="5"/>
  <c r="R39" i="5"/>
  <c r="Q39" i="5"/>
  <c r="S39" i="5" s="1"/>
  <c r="R43" i="5"/>
  <c r="Q43" i="5"/>
  <c r="S43" i="5" s="1"/>
  <c r="S25" i="7"/>
  <c r="S46" i="1"/>
  <c r="F14" i="10"/>
  <c r="L12" i="10" s="1"/>
  <c r="Q48" i="3"/>
  <c r="S48" i="3" s="1"/>
  <c r="M50" i="5"/>
  <c r="D8" i="10" s="1"/>
  <c r="Q21" i="5"/>
  <c r="S21" i="5" s="1"/>
  <c r="Q22" i="5"/>
  <c r="S22" i="5" s="1"/>
  <c r="R23" i="5"/>
  <c r="R37" i="5"/>
  <c r="Q37" i="5"/>
  <c r="S37" i="5" s="1"/>
  <c r="Q30" i="5"/>
  <c r="S30" i="5" s="1"/>
  <c r="Q36" i="5"/>
  <c r="S36" i="5" s="1"/>
  <c r="S38" i="5"/>
  <c r="Q42" i="5"/>
  <c r="R42" i="5" s="1"/>
  <c r="S12" i="6"/>
  <c r="Q14" i="6"/>
  <c r="S14" i="6" s="1"/>
  <c r="Q18" i="6"/>
  <c r="R18" i="6" s="1"/>
  <c r="Q22" i="6"/>
  <c r="S22" i="6" s="1"/>
  <c r="Q26" i="6"/>
  <c r="S26" i="6" s="1"/>
  <c r="Q30" i="6"/>
  <c r="Q36" i="6"/>
  <c r="Q42" i="6"/>
  <c r="S42" i="6" s="1"/>
  <c r="Q46" i="6"/>
  <c r="S46" i="6" s="1"/>
  <c r="Q12" i="7"/>
  <c r="Q16" i="7"/>
  <c r="S16" i="7" s="1"/>
  <c r="Q20" i="7"/>
  <c r="Q24" i="7"/>
  <c r="S24" i="7" s="1"/>
  <c r="Q26" i="7"/>
  <c r="S26" i="7" s="1"/>
  <c r="S27" i="7"/>
  <c r="Q30" i="7"/>
  <c r="S30" i="7" s="1"/>
  <c r="S31" i="7"/>
  <c r="R12" i="8"/>
  <c r="Q12" i="8"/>
  <c r="S12" i="8" s="1"/>
  <c r="R16" i="8"/>
  <c r="Q16" i="8"/>
  <c r="S16" i="8" s="1"/>
  <c r="R20" i="8"/>
  <c r="Q20" i="8"/>
  <c r="S20" i="8" s="1"/>
  <c r="S23" i="8"/>
  <c r="S29" i="8"/>
  <c r="Q15" i="6"/>
  <c r="S15" i="6" s="1"/>
  <c r="Q19" i="6"/>
  <c r="S19" i="6" s="1"/>
  <c r="Q23" i="6"/>
  <c r="S23" i="6" s="1"/>
  <c r="Q27" i="6"/>
  <c r="R27" i="6" s="1"/>
  <c r="Q29" i="6"/>
  <c r="R29" i="6" s="1"/>
  <c r="Q31" i="6"/>
  <c r="R31" i="6" s="1"/>
  <c r="Q37" i="6"/>
  <c r="S37" i="6" s="1"/>
  <c r="Q39" i="6"/>
  <c r="S39" i="6" s="1"/>
  <c r="Q43" i="6"/>
  <c r="R43" i="6" s="1"/>
  <c r="Q47" i="6"/>
  <c r="R47" i="6" s="1"/>
  <c r="Q13" i="7"/>
  <c r="S13" i="7" s="1"/>
  <c r="Q17" i="7"/>
  <c r="S17" i="7" s="1"/>
  <c r="Q21" i="7"/>
  <c r="S21" i="7" s="1"/>
  <c r="Q28" i="7"/>
  <c r="S28" i="7" s="1"/>
  <c r="Q32" i="7"/>
  <c r="S32" i="7" s="1"/>
  <c r="R33" i="7"/>
  <c r="X38" i="7" s="1"/>
  <c r="Q34" i="7"/>
  <c r="S34" i="7" s="1"/>
  <c r="R35" i="7"/>
  <c r="Q36" i="7"/>
  <c r="S36" i="7" s="1"/>
  <c r="S37" i="7"/>
  <c r="Q41" i="7"/>
  <c r="S41" i="7" s="1"/>
  <c r="R13" i="8"/>
  <c r="S15" i="8"/>
  <c r="R17" i="8"/>
  <c r="S19" i="8"/>
  <c r="R21" i="8"/>
  <c r="S24" i="8"/>
  <c r="I50" i="7"/>
  <c r="C10" i="10" s="1"/>
  <c r="S12" i="7"/>
  <c r="Q25" i="7"/>
  <c r="S29" i="7"/>
  <c r="S39" i="7"/>
  <c r="R44" i="7"/>
  <c r="Q44" i="7"/>
  <c r="S44" i="7" s="1"/>
  <c r="Q25" i="8"/>
  <c r="S25" i="8" s="1"/>
  <c r="R25" i="8"/>
  <c r="S27" i="8"/>
  <c r="S28" i="8"/>
  <c r="S43" i="7"/>
  <c r="Q36" i="8"/>
  <c r="S36" i="8" s="1"/>
  <c r="Q42" i="8"/>
  <c r="S42" i="8" s="1"/>
  <c r="Q46" i="8"/>
  <c r="S46" i="8" s="1"/>
  <c r="S48" i="8"/>
  <c r="S33" i="8"/>
  <c r="S35" i="8"/>
  <c r="S45" i="8"/>
  <c r="S49" i="8"/>
  <c r="Q24" i="8"/>
  <c r="Q28" i="8"/>
  <c r="Q32" i="8"/>
  <c r="S32" i="8" s="1"/>
  <c r="X38" i="1" l="1"/>
  <c r="W38" i="1"/>
  <c r="X38" i="4"/>
  <c r="AB38" i="4" s="1"/>
  <c r="W38" i="4"/>
  <c r="AA38" i="4" s="1"/>
  <c r="Y38" i="5"/>
  <c r="Z38" i="5"/>
  <c r="X38" i="6"/>
  <c r="W38" i="6"/>
  <c r="X38" i="5"/>
  <c r="AB38" i="5" s="1"/>
  <c r="W38" i="5"/>
  <c r="AA38" i="5" s="1"/>
  <c r="Z38" i="2"/>
  <c r="Y38" i="2"/>
  <c r="Z38" i="1"/>
  <c r="Y38" i="1"/>
  <c r="Z38" i="3"/>
  <c r="Y38" i="3"/>
  <c r="N12" i="10"/>
  <c r="Y38" i="7"/>
  <c r="Z38" i="7"/>
  <c r="AB38" i="7" s="1"/>
  <c r="Y38" i="8"/>
  <c r="Z38" i="8"/>
  <c r="W38" i="7"/>
  <c r="X38" i="3"/>
  <c r="AB38" i="3" s="1"/>
  <c r="W38" i="3"/>
  <c r="J12" i="10"/>
  <c r="L22" i="10"/>
  <c r="Y38" i="6"/>
  <c r="Z38" i="6"/>
  <c r="X38" i="8"/>
  <c r="AB38" i="8" s="1"/>
  <c r="W38" i="8"/>
  <c r="AA38" i="8" s="1"/>
  <c r="D14" i="10"/>
  <c r="S17" i="10" s="1"/>
  <c r="W38" i="2"/>
  <c r="AA38" i="2" s="1"/>
  <c r="C14" i="10"/>
  <c r="N22" i="10" s="1"/>
  <c r="X38" i="2"/>
  <c r="AB38" i="2" s="1"/>
  <c r="AA38" i="3" l="1"/>
  <c r="AA38" i="6"/>
  <c r="L32" i="10"/>
  <c r="L33" i="10" s="1"/>
  <c r="AB38" i="6"/>
  <c r="AA38" i="7"/>
  <c r="M32" i="10"/>
  <c r="M33" i="10" s="1"/>
  <c r="J32" i="10"/>
  <c r="J33" i="10" s="1"/>
  <c r="AA38" i="1"/>
  <c r="N32" i="10" s="1"/>
  <c r="N33" i="10" s="1"/>
  <c r="Q12" i="10"/>
  <c r="U17" i="10"/>
  <c r="U23" i="10"/>
  <c r="S23" i="10"/>
  <c r="U12" i="10"/>
  <c r="Q23" i="10"/>
  <c r="S12" i="10"/>
  <c r="Q17" i="10"/>
  <c r="U7" i="10"/>
  <c r="Q7" i="10"/>
  <c r="L27" i="10"/>
  <c r="J27" i="10"/>
  <c r="S7" i="10"/>
  <c r="N27" i="10"/>
  <c r="J22" i="10"/>
  <c r="K32" i="10"/>
  <c r="K33" i="10" s="1"/>
  <c r="AB38" i="1"/>
  <c r="O32" i="10" l="1"/>
  <c r="O33" i="10" s="1"/>
</calcChain>
</file>

<file path=xl/sharedStrings.xml><?xml version="1.0" encoding="utf-8"?>
<sst xmlns="http://schemas.openxmlformats.org/spreadsheetml/2006/main" count="1429" uniqueCount="355">
  <si>
    <t>SỞ GDĐT LÂM ĐỒNG</t>
  </si>
  <si>
    <t>CỘNG HÒA XÃ HỘI CHỦ NGHĨA VIỆT NAM</t>
  </si>
  <si>
    <t>TRƯỜNG THPT LỘC THANH</t>
  </si>
  <si>
    <t>Độc lập - Tự do - Hạnh phúc</t>
  </si>
  <si>
    <t>TỔNG HỢP KẾT QUẢ THI THỬ TN THPT NĂM 2024</t>
  </si>
  <si>
    <t>LỚP 12A1</t>
  </si>
  <si>
    <t>Stt</t>
  </si>
  <si>
    <t>Họ và tên</t>
  </si>
  <si>
    <t>Môn</t>
  </si>
  <si>
    <t>TBCN 12</t>
  </si>
  <si>
    <t>Điểm
KK</t>
  </si>
  <si>
    <t>ĐiểmƯu tiên</t>
  </si>
  <si>
    <t>Điểm xét TN</t>
  </si>
  <si>
    <t>Kết quả</t>
  </si>
  <si>
    <t>Ghi chú</t>
  </si>
  <si>
    <t xml:space="preserve">TỔNG HỢP CÁC MÔN THEO PHỔ ĐIỂM </t>
  </si>
  <si>
    <t>Toán</t>
  </si>
  <si>
    <t>Văn</t>
  </si>
  <si>
    <t>Anh</t>
  </si>
  <si>
    <t>Khoa học tự nhiên</t>
  </si>
  <si>
    <t>Khoa học xã hội</t>
  </si>
  <si>
    <t>Lý</t>
  </si>
  <si>
    <t>Hóa</t>
  </si>
  <si>
    <t>Sinh</t>
  </si>
  <si>
    <t>TB</t>
  </si>
  <si>
    <t>Sử</t>
  </si>
  <si>
    <t>Địa</t>
  </si>
  <si>
    <t>CD</t>
  </si>
  <si>
    <t>Sinh học</t>
  </si>
  <si>
    <t>Điểm &lt;=3</t>
  </si>
  <si>
    <t>Điểm &gt;=5</t>
  </si>
  <si>
    <t>Điểm &gt;=8</t>
  </si>
  <si>
    <t>Vũ Nguyên Ngọc Anh</t>
  </si>
  <si>
    <t>SL</t>
  </si>
  <si>
    <t>Tỉ lệ</t>
  </si>
  <si>
    <t>Vũ Cao Thiên Bảo</t>
  </si>
  <si>
    <t>Trần Thị Ngọc Châu</t>
  </si>
  <si>
    <t>Vũ Đức Duy</t>
  </si>
  <si>
    <t>Ngữ văn</t>
  </si>
  <si>
    <t>Lịch sử</t>
  </si>
  <si>
    <t>Nguyễn Tấn Đạt</t>
  </si>
  <si>
    <t>Nguyễn Văn Đạt</t>
  </si>
  <si>
    <t>Trần Ngọc Tiến Đạt</t>
  </si>
  <si>
    <t>Vũ Nguyễn Hoàng Hiệp</t>
  </si>
  <si>
    <t>Nguyễn Thiên Hòa</t>
  </si>
  <si>
    <t>Tiếng anh</t>
  </si>
  <si>
    <t>Địa lý</t>
  </si>
  <si>
    <t>Trần Thu Hương</t>
  </si>
  <si>
    <t>Đỗ Duy Khánh</t>
  </si>
  <si>
    <t>Nguyễn Hoàng Tuấn Kiệt</t>
  </si>
  <si>
    <t>Hoàng Phi Long</t>
  </si>
  <si>
    <t>Phan Nguyễn Trà My</t>
  </si>
  <si>
    <t>Vậy lý</t>
  </si>
  <si>
    <t>Đặng Vũ Tú Ngân</t>
  </si>
  <si>
    <t>Giáo dục công dân</t>
  </si>
  <si>
    <t>Trịnh Xuân Nghĩa</t>
  </si>
  <si>
    <t>Nguyễn Nữ Quỳnh Như</t>
  </si>
  <si>
    <t>Phan Lạc Phúc</t>
  </si>
  <si>
    <t>Tần Lê Bình Phước</t>
  </si>
  <si>
    <t>Hóa học</t>
  </si>
  <si>
    <t>Đặng Bảo Phượng</t>
  </si>
  <si>
    <t>Nguyễn Minh Quang</t>
  </si>
  <si>
    <t>Trần Minh Quốc</t>
  </si>
  <si>
    <t>Lưu Lê Tuấn Sang</t>
  </si>
  <si>
    <t>Vũ Hoàng Thái Sơn</t>
  </si>
  <si>
    <t>Trần Quốc Thái</t>
  </si>
  <si>
    <t>KHTN</t>
  </si>
  <si>
    <t>KHXH</t>
  </si>
  <si>
    <t>TỔNG</t>
  </si>
  <si>
    <t>Nguyễn Thị Thanh Thùy</t>
  </si>
  <si>
    <t>Đậu</t>
  </si>
  <si>
    <t>Hỏng</t>
  </si>
  <si>
    <t>Trần Thị Thanh Trà</t>
  </si>
  <si>
    <t>Phạm Hoàng Bảo Trâm</t>
  </si>
  <si>
    <t>Lê Quốc Trung</t>
  </si>
  <si>
    <t>Nguyễn Minh Trung</t>
  </si>
  <si>
    <t>Phạm Hoàng Nhật Trường</t>
  </si>
  <si>
    <t>Trịnh Hoàng Tuấn</t>
  </si>
  <si>
    <t>Nguyễn Phạm Quốc Việt</t>
  </si>
  <si>
    <t>Lê Quốc Bảo</t>
  </si>
  <si>
    <t>Trần Phát Huy</t>
  </si>
  <si>
    <t>Nguyễn Hoàng Khang</t>
  </si>
  <si>
    <t>Vũ Thanh Trúc</t>
  </si>
  <si>
    <t>LỚP 12A2</t>
  </si>
  <si>
    <t>Ngô Lê Hồng Ánh</t>
  </si>
  <si>
    <t>Nguyễn Gia Bảo</t>
  </si>
  <si>
    <t>Đỗ Hoàng Duy</t>
  </si>
  <si>
    <t>Nguyễn Trường Giang</t>
  </si>
  <si>
    <t>Giang Nguyễn Thu Hân</t>
  </si>
  <si>
    <t>Trần Đức Hiệp</t>
  </si>
  <si>
    <t>Phạm Thị Kiều Hoa</t>
  </si>
  <si>
    <t>Ninh Duy Hoàng</t>
  </si>
  <si>
    <t>Nguyễn Quốc Hưng</t>
  </si>
  <si>
    <t>Trần Hà Quỳnh Hương</t>
  </si>
  <si>
    <t>Bùi Công Khánh</t>
  </si>
  <si>
    <t>Vũ Đức Duy Mạnh</t>
  </si>
  <si>
    <t>Nguyễn Phương Nhi</t>
  </si>
  <si>
    <t>Võ Kiều Quỳnh Như</t>
  </si>
  <si>
    <t>Chung Nguyễn Hoàng Phi</t>
  </si>
  <si>
    <t>Phan Đình Vĩnh Phúc</t>
  </si>
  <si>
    <t>Nguyễn Hoàng Tú Quyên</t>
  </si>
  <si>
    <t>Võ Như Quỳnh</t>
  </si>
  <si>
    <t>Vũ Thuỵ Như Quỳnh</t>
  </si>
  <si>
    <t>Đào Minh Sơn</t>
  </si>
  <si>
    <t>Đào Thái Sơn</t>
  </si>
  <si>
    <t>Hoàng Bảo Thanh</t>
  </si>
  <si>
    <t>Đỗ Toàn Thắng</t>
  </si>
  <si>
    <t>Phạm Thị Thanh Thúy</t>
  </si>
  <si>
    <t>Nguyễn Thị Thủy Tiên</t>
  </si>
  <si>
    <t>Nguyễn Trịnh Bảo Trâm</t>
  </si>
  <si>
    <t>Phạm Ngọc Bảo Trâm</t>
  </si>
  <si>
    <t>Trần Ngọc Bảo Trân</t>
  </si>
  <si>
    <t>Hoàng Vũ Ngọc Trường</t>
  </si>
  <si>
    <t>Phạm Xuân Tường</t>
  </si>
  <si>
    <t>Phạm Thu Uyên</t>
  </si>
  <si>
    <t>Đỗ Thảo Vi</t>
  </si>
  <si>
    <t>Vũ Hoàng Thanh Vinh</t>
  </si>
  <si>
    <t>Nguyễn Hoàng Sa Vy</t>
  </si>
  <si>
    <t>Nguyễn Thúy Vy</t>
  </si>
  <si>
    <t>Nguyễn Thị Tiểu Yến</t>
  </si>
  <si>
    <t>LỚP 12A3</t>
  </si>
  <si>
    <t>VŨ NGỌC VÂN ANH</t>
  </si>
  <si>
    <t>NGUYỄN THỊ HỒNG ÂN</t>
  </si>
  <si>
    <t>ĐÀO TRẦN PHƯƠNG DUNG</t>
  </si>
  <si>
    <t>NGUYỄN THỊ NHẬT ĐAN</t>
  </si>
  <si>
    <t>NGUYỄN THÀNH ĐỨC</t>
  </si>
  <si>
    <t>NGUYỄN THỊ MỸ HẠNH</t>
  </si>
  <si>
    <t>PHAN THỊ HOÀI</t>
  </si>
  <si>
    <t>NGUYỄN MINH GIA HUY</t>
  </si>
  <si>
    <t>NGUYỄN HOÀNG XUÂN HƯƠNG</t>
  </si>
  <si>
    <t>NGUYỄN THỊ DIỄM HƯƠNG</t>
  </si>
  <si>
    <t>KA MI JƠN</t>
  </si>
  <si>
    <t>PHẠM DUY KHÁNH</t>
  </si>
  <si>
    <t>TRẦN ANH KIỆT</t>
  </si>
  <si>
    <t>ĐẶNG HOÀNG MINH LONG</t>
  </si>
  <si>
    <t>NGUYỄN TRẦN KHÁNH LY</t>
  </si>
  <si>
    <t>ĐOÀN XUÂN MAI</t>
  </si>
  <si>
    <t>NGUYỄN QUANG MINH</t>
  </si>
  <si>
    <t>LÊ PHƯƠNG ÁNH NGUYỆT</t>
  </si>
  <si>
    <t>PHẠM MINH NHẬT</t>
  </si>
  <si>
    <t>NGUYỄN THỊ YẾN NHI</t>
  </si>
  <si>
    <t>TRỊNH YẾN NHI</t>
  </si>
  <si>
    <t>TRẦN HOÀI NHUNG</t>
  </si>
  <si>
    <t>VŨ TRẦN KIỀU OANH</t>
  </si>
  <si>
    <t>PHẠM HÀ NHÃ PHƯƠNG</t>
  </si>
  <si>
    <t>LÊ MINH QUÂN</t>
  </si>
  <si>
    <t>NGUYỄN THỊ NGỌC QUỲNH</t>
  </si>
  <si>
    <t>PHẠM LƯU BẢO QUỲNH</t>
  </si>
  <si>
    <t>K' THIỀM</t>
  </si>
  <si>
    <t>NGUYỄN NGỌC ANH THY</t>
  </si>
  <si>
    <t>NGUYỄN THỦY TIÊN</t>
  </si>
  <si>
    <t>LÊ ANH TỌA</t>
  </si>
  <si>
    <t>TRẦN THỊ HUYỀN TRANG</t>
  </si>
  <si>
    <t>HOÀNG NHẬT TRƯỜNG</t>
  </si>
  <si>
    <t>LƯƠNG MINH TÚ</t>
  </si>
  <si>
    <t>ĐINH QUANG TUẤN</t>
  </si>
  <si>
    <t>NGUYỄN ĐỨC VIỆT</t>
  </si>
  <si>
    <t>TRẦN HẢI YẾN</t>
  </si>
  <si>
    <t>LỚP 12A4</t>
  </si>
  <si>
    <t>Trần Ngọc Lan Anh</t>
  </si>
  <si>
    <t>Nguyễn Thị Nguyệt Ánh</t>
  </si>
  <si>
    <t>Trần Nhật Bảo</t>
  </si>
  <si>
    <t>Phan Ngọc Bích</t>
  </si>
  <si>
    <t>Trần Thị Kim Cúc</t>
  </si>
  <si>
    <t>Trần Thu Cúc</t>
  </si>
  <si>
    <t>Nguyễn Trần Khánh Đan</t>
  </si>
  <si>
    <t>Đặng Thế Hải</t>
  </si>
  <si>
    <t>Nguyễn Văn Hải</t>
  </si>
  <si>
    <t>Nguyễn Trần Gia Hân</t>
  </si>
  <si>
    <t>Đỗ Trần Duy Khánh</t>
  </si>
  <si>
    <t>Lâm Thiên Kim</t>
  </si>
  <si>
    <t>Hà Trọng Lân</t>
  </si>
  <si>
    <t>Nguyễn Thị Thu Ngân</t>
  </si>
  <si>
    <t>Nguyễn Hồng Ngọc</t>
  </si>
  <si>
    <t>Phan Ngọc Tuyết Nhi</t>
  </si>
  <si>
    <t>Lê Hồng Phong</t>
  </si>
  <si>
    <t>Trần Thị Thúy Quang</t>
  </si>
  <si>
    <t>Phạm Lệ Quyên</t>
  </si>
  <si>
    <t>Nguyễn Hoài Kim San</t>
  </si>
  <si>
    <t>Phạm Trần Thanh Tâm</t>
  </si>
  <si>
    <t>Phạm Hoàng Thái</t>
  </si>
  <si>
    <t>Nguyễn Ngọc Trúc Thanh</t>
  </si>
  <si>
    <t>Đinh Thị Thảo</t>
  </si>
  <si>
    <t>Lại Nhật Thiên</t>
  </si>
  <si>
    <t>Trần Đức Thiên</t>
  </si>
  <si>
    <t>Phạm Vũ Thanh Thủy</t>
  </si>
  <si>
    <t>Phan Nguyễn Minh Tiến</t>
  </si>
  <si>
    <t>Phạm Lê Thùy Trâm</t>
  </si>
  <si>
    <t>Nguyễn Cao Trí</t>
  </si>
  <si>
    <t>Hoàng Thanh Trúc</t>
  </si>
  <si>
    <t>Vũ Như Uyên</t>
  </si>
  <si>
    <t>Trần Thị Thanh Vân</t>
  </si>
  <si>
    <t>Hoàng Nguyên Vũ</t>
  </si>
  <si>
    <t>Trần Lâm Thụy Vũ</t>
  </si>
  <si>
    <t>LỚP 12A5</t>
  </si>
  <si>
    <t>Đoàn Ngọc Anh</t>
  </si>
  <si>
    <t>Lê Tuấn Anh</t>
  </si>
  <si>
    <t>Pham Quốc Anh</t>
  </si>
  <si>
    <t>Trần Thị Ngọc Ánh</t>
  </si>
  <si>
    <t>Ngô Gia Bảo</t>
  </si>
  <si>
    <t>Trần Đức Duy</t>
  </si>
  <si>
    <t>Nguyễn Thuỳ Dương</t>
  </si>
  <si>
    <t>Đinh Minh Hiếu</t>
  </si>
  <si>
    <t>Trần Minh Hoàng</t>
  </si>
  <si>
    <t>Ngô Gia Huy</t>
  </si>
  <si>
    <t>Trần Bảo Khánh</t>
  </si>
  <si>
    <t>Nguyễn Trần Tuấn Kiệt</t>
  </si>
  <si>
    <t>Nguyễn Tuyết Bằng Lăng</t>
  </si>
  <si>
    <t>Phạm Nguyễn Hoàng Long</t>
  </si>
  <si>
    <t>Đỗ Đức Minh</t>
  </si>
  <si>
    <t>Nguyễn Hữu Minh</t>
  </si>
  <si>
    <t>Trần Quang Minh</t>
  </si>
  <si>
    <t>Nguyễn Hữu Nguyên</t>
  </si>
  <si>
    <t>Lê Hồ Quỳnh Như</t>
  </si>
  <si>
    <t>Trịnh Nguyễn Tiến Phát</t>
  </si>
  <si>
    <t>Phạm Thiên Phú</t>
  </si>
  <si>
    <t>Trần Minh Sơn</t>
  </si>
  <si>
    <t>Trần Thị Anh Thư</t>
  </si>
  <si>
    <t>Nguyễn Anh Tiến</t>
  </si>
  <si>
    <t>Nguyễn Thụy Quỳnh Trâm</t>
  </si>
  <si>
    <t>Nguyễn Ngọc Bảo Trân</t>
  </si>
  <si>
    <t>Phạm Nguyễn Nhật Trường</t>
  </si>
  <si>
    <t>Nguyễn Hữu Tùng</t>
  </si>
  <si>
    <t>Nguyễn Ngọc Nhã Uyên</t>
  </si>
  <si>
    <t>Phan Tuấn Kiệt</t>
  </si>
  <si>
    <t>Vũ Khánh Nhật</t>
  </si>
  <si>
    <t>Trần Thị Thùy Trang</t>
  </si>
  <si>
    <t>LỚP 12A6</t>
  </si>
  <si>
    <t>Hoàng Gia Bảo Anh</t>
  </si>
  <si>
    <t>Nguyễn Thị Ngọc Anh</t>
  </si>
  <si>
    <t>Vũ Trâm Anh</t>
  </si>
  <si>
    <t>Trần Nguyệt Ánh</t>
  </si>
  <si>
    <t>Trần Vũ Ngọc Bích</t>
  </si>
  <si>
    <t>Trần Thị Hồng Diễm</t>
  </si>
  <si>
    <t>Đỗ Quang Huy</t>
  </si>
  <si>
    <t>Vũ Duy Khang</t>
  </si>
  <si>
    <t>Vũ Duy Khánh</t>
  </si>
  <si>
    <t>Phan Đăng Khoa</t>
  </si>
  <si>
    <t>Trần Kiều My</t>
  </si>
  <si>
    <t>Hoàng Ngọc Thanh Ngân</t>
  </si>
  <si>
    <t>Bùi Thảo Nhi</t>
  </si>
  <si>
    <t>Nguyễn Mai Yến Nhi</t>
  </si>
  <si>
    <t>Trần Uyên Nhi</t>
  </si>
  <si>
    <t>Phạm Hoàng Quí Phi</t>
  </si>
  <si>
    <t>Huỳnh Hữu Phúc</t>
  </si>
  <si>
    <t>Phạm Nguyễn Việt Quang</t>
  </si>
  <si>
    <t>Nguyễn Thị Như Quỳnh</t>
  </si>
  <si>
    <t>Lê Thái Sơn</t>
  </si>
  <si>
    <t>Nguyễn Quang Tài</t>
  </si>
  <si>
    <t>Trịnh Thanh Tâm</t>
  </si>
  <si>
    <t>Ka Thám</t>
  </si>
  <si>
    <t>Nguyễn Phương Thảo</t>
  </si>
  <si>
    <t>Trần Văn Thịnh</t>
  </si>
  <si>
    <t>Trần Văn Thuận</t>
  </si>
  <si>
    <t>Đỗ Hàn Thuyên</t>
  </si>
  <si>
    <t>Hà Nguyễn Huyền Trang</t>
  </si>
  <si>
    <t>Nguyễn Mộng Kiều Trinh</t>
  </si>
  <si>
    <t>Nguyễn Hoàng Anh Tú</t>
  </si>
  <si>
    <t>Nguyễn Phương Đan Uyên</t>
  </si>
  <si>
    <t>Nguyễn Gia Hoàng Ân</t>
  </si>
  <si>
    <t>Ngô Thị Hương Giang</t>
  </si>
  <si>
    <t>Vũ Thị Kiều Nga</t>
  </si>
  <si>
    <t>Phạm Thanh Trúc</t>
  </si>
  <si>
    <t>Lưu Ngọc Bảo Uyên</t>
  </si>
  <si>
    <t>Phạm Trung Hiếu</t>
  </si>
  <si>
    <t>LỚP 12A7</t>
  </si>
  <si>
    <t>Vũ Thiên Ân</t>
  </si>
  <si>
    <t>Phan Nguyễn Tuấn Bảo</t>
  </si>
  <si>
    <t>Trịnh Khắc Thanh Bình</t>
  </si>
  <si>
    <t>Trịnh Quốc Cường</t>
  </si>
  <si>
    <t>Võ Đình Dân</t>
  </si>
  <si>
    <t>Nguyễn Đình Khánh Đan</t>
  </si>
  <si>
    <t>Lưu Thành Đạt</t>
  </si>
  <si>
    <t>Lê Minh Đức</t>
  </si>
  <si>
    <t>Vũ Hoàng Anh Duy</t>
  </si>
  <si>
    <t>Phạm Ngọc Hân</t>
  </si>
  <si>
    <t>Đinh Thúy Hằng</t>
  </si>
  <si>
    <t>Trần Lê Quốc Huy</t>
  </si>
  <si>
    <t>Trần Duy Khang</t>
  </si>
  <si>
    <t>Nguyễn Thị Ngọc Lan</t>
  </si>
  <si>
    <t>Nguyễn Lan Thư Lê</t>
  </si>
  <si>
    <t>Vũ Ngọc Trúc Linh</t>
  </si>
  <si>
    <t>Lê Văn Long</t>
  </si>
  <si>
    <t>Nguyễn Hoàng Long</t>
  </si>
  <si>
    <t>Nguyễn Hoàng Gia Long</t>
  </si>
  <si>
    <t>Trần Phi Long</t>
  </si>
  <si>
    <t>Lê Kiều Như Ngọc</t>
  </si>
  <si>
    <t>Trần Vũ Hạnh Nguyên</t>
  </si>
  <si>
    <t>Lê Tuyết Nhi</t>
  </si>
  <si>
    <t>Nguyễn Hoàng Thảo Nhi</t>
  </si>
  <si>
    <t>Nguyễn Huỳnh Trúc Phương</t>
  </si>
  <si>
    <t>Nguyễn Minh Quân</t>
  </si>
  <si>
    <t>Vũ Ngọc Bích Quyên</t>
  </si>
  <si>
    <t>Trần Thị Như Quỳnh</t>
  </si>
  <si>
    <t>Phạm Văn Sơn</t>
  </si>
  <si>
    <t>Trần Văn Tài</t>
  </si>
  <si>
    <t>Hoàng Mạnh Thắng</t>
  </si>
  <si>
    <t>Nguyễn Thiên Sanh Thành</t>
  </si>
  <si>
    <t>Mai Trần Tiến</t>
  </si>
  <si>
    <t>Phạm Mỹ Trâm</t>
  </si>
  <si>
    <t>Lê Thị Cát Tường</t>
  </si>
  <si>
    <t>,,</t>
  </si>
  <si>
    <t>LỚP 12A8</t>
  </si>
  <si>
    <t>Nguyễn Hồng Anh</t>
  </si>
  <si>
    <t>Nguyễn Nhật Minh Anh</t>
  </si>
  <si>
    <t>Phạm Hoàng Tuấn Anh</t>
  </si>
  <si>
    <t>Trần Phương Anh</t>
  </si>
  <si>
    <t>Cao Gia Bảo</t>
  </si>
  <si>
    <t>Nguyễn Hoàng Bảo</t>
  </si>
  <si>
    <t>Bùi Văn Cương</t>
  </si>
  <si>
    <t>Trần Đức Cường</t>
  </si>
  <si>
    <t>Lê Bảo Duyên</t>
  </si>
  <si>
    <t>Vũ Kiều Ngọc Điệp</t>
  </si>
  <si>
    <t>Bùi Trần Nhân Đức</t>
  </si>
  <si>
    <t>Nguyễn Thu Hằng</t>
  </si>
  <si>
    <t>Phạm Thị Ngọc Hân</t>
  </si>
  <si>
    <t>Nguyễn Hoàng Thế Hiển</t>
  </si>
  <si>
    <t>Lương Gia Huy</t>
  </si>
  <si>
    <t>Nguyễn Đức Huy</t>
  </si>
  <si>
    <t>Nguyễn Văn Huy</t>
  </si>
  <si>
    <t>Hoàng Vũ Thanh Huyền</t>
  </si>
  <si>
    <t>Trần Đăng Khoa</t>
  </si>
  <si>
    <t>Mai Nguyễn Cẩm Ly</t>
  </si>
  <si>
    <t>Hoàng Đức Minh</t>
  </si>
  <si>
    <t>Vũ Thị Yến Nhi</t>
  </si>
  <si>
    <t>Trần Huyền Tâm Như</t>
  </si>
  <si>
    <t>Phạm Thanh Phong</t>
  </si>
  <si>
    <t>Trần Duy Quang</t>
  </si>
  <si>
    <t>Lê Nguyễn Trúc Quỳnh</t>
  </si>
  <si>
    <t>Phạm Thị Diễm Quỳnh</t>
  </si>
  <si>
    <t>Huỳnh Tân Thiên</t>
  </si>
  <si>
    <t>Phạm Nhật Thiên</t>
  </si>
  <si>
    <t>Nguyễn Mạnh Tiến</t>
  </si>
  <si>
    <t>Hoàng Trọng Minh Triển</t>
  </si>
  <si>
    <t>Quản Xuân Trường</t>
  </si>
  <si>
    <t>Bùi Minh Tuấn</t>
  </si>
  <si>
    <t>Đặng Đức Tuấn</t>
  </si>
  <si>
    <t>Vũ Mai Vi</t>
  </si>
  <si>
    <t>Đinh Hoàng Diễm Vy</t>
  </si>
  <si>
    <t>SỐ LƯỢNG HỌC SINH DỰ THI THỬ TN THPT NĂM 2023</t>
  </si>
  <si>
    <t>LỚP</t>
  </si>
  <si>
    <t>TOÁN</t>
  </si>
  <si>
    <t>VĂN</t>
  </si>
  <si>
    <t>ANH</t>
  </si>
  <si>
    <t>TỔNG HỢP CHẤT LƯỢNG TOÀN TRƯỜNG CÁC MÔN THEO PHỔ ĐIỂM (Tỉ lệ tính bằng %)</t>
  </si>
  <si>
    <t>12A1</t>
  </si>
  <si>
    <t>12A2</t>
  </si>
  <si>
    <t>12A3</t>
  </si>
  <si>
    <t>12A4</t>
  </si>
  <si>
    <t>12A5</t>
  </si>
  <si>
    <t>12A6</t>
  </si>
  <si>
    <t>12A7</t>
  </si>
  <si>
    <t>12A8</t>
  </si>
  <si>
    <t>KẾT QUẢ</t>
  </si>
  <si>
    <t>TỈ LỆ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</si>
</sst>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\.m"/>
  </numFmts>
  <fonts count="46">
    <font>
      <sz val="11"/>
      <color rgb="FF000000"/>
      <name val="Calibri"/>
      <scheme val="minor"/>
    </font>
    <font>
      <sz val="13"/>
      <color theme="1"/>
      <name val="Times New Roman"/>
    </font>
    <font>
      <b/>
      <sz val="13"/>
      <color theme="1"/>
      <name val="Times New Roman"/>
    </font>
    <font>
      <sz val="11"/>
      <color rgb="FF000000"/>
      <name val="Times New Roman"/>
    </font>
    <font>
      <b/>
      <sz val="12"/>
      <color theme="1"/>
      <name val="Times New Roman"/>
    </font>
    <font>
      <b/>
      <sz val="14"/>
      <color rgb="FF000000"/>
      <name val="Times New Roman"/>
    </font>
    <font>
      <b/>
      <sz val="14"/>
      <color theme="1"/>
      <name val="Times New Roman"/>
    </font>
    <font>
      <b/>
      <sz val="13"/>
      <color rgb="FF000000"/>
      <name val="Times New Roman"/>
    </font>
    <font>
      <sz val="11"/>
      <name val="Calibri"/>
    </font>
    <font>
      <b/>
      <sz val="11"/>
      <color rgb="FFFF0000"/>
      <name val="Times New Roman"/>
    </font>
    <font>
      <b/>
      <sz val="11"/>
      <color rgb="FF0000FF"/>
      <name val="Times New Roman"/>
    </font>
    <font>
      <sz val="11"/>
      <color rgb="FF000000"/>
      <name val="&quot;Times New Roman&quot;"/>
    </font>
    <font>
      <sz val="13"/>
      <color rgb="FF000000"/>
      <name val="Times New Roman"/>
    </font>
    <font>
      <sz val="11"/>
      <color rgb="FF000000"/>
      <name val="Calibri"/>
    </font>
    <font>
      <b/>
      <sz val="14"/>
      <color rgb="FFFF0000"/>
      <name val="Arial"/>
    </font>
    <font>
      <b/>
      <sz val="14"/>
      <color rgb="FFFFFFFF"/>
      <name val="Arial"/>
    </font>
    <font>
      <b/>
      <sz val="11"/>
      <color rgb="FFFFFFFF"/>
      <name val="Arial"/>
    </font>
    <font>
      <b/>
      <sz val="11"/>
      <color rgb="FF000000"/>
      <name val="Arial"/>
    </font>
    <font>
      <b/>
      <sz val="14"/>
      <color rgb="FF000000"/>
      <name val="Arial"/>
    </font>
    <font>
      <sz val="11"/>
      <color rgb="FF000000"/>
      <name val="&quot;Times New Roman&quot;"/>
    </font>
    <font>
      <sz val="11"/>
      <color theme="0"/>
      <name val="Times New Roman"/>
    </font>
    <font>
      <sz val="13"/>
      <color rgb="FF000000"/>
      <name val="&quot;Times New Roman&quot;"/>
    </font>
    <font>
      <sz val="13"/>
      <color rgb="FFFF0000"/>
      <name val="Times New Roman"/>
    </font>
    <font>
      <sz val="11"/>
      <color rgb="FFFFFFFF"/>
      <name val="Times New Roman"/>
    </font>
    <font>
      <sz val="11"/>
      <color theme="1"/>
      <name val="Times New Roman"/>
    </font>
    <font>
      <sz val="13"/>
      <color rgb="FF000000"/>
      <name val="Calibri"/>
    </font>
    <font>
      <sz val="11"/>
      <color theme="1"/>
      <name val="Calibri"/>
      <scheme val="minor"/>
    </font>
    <font>
      <sz val="12"/>
      <color rgb="FF000000"/>
      <name val="Times New Roman"/>
    </font>
    <font>
      <sz val="11"/>
      <color rgb="FFFF0000"/>
      <name val="Times New Roman"/>
    </font>
    <font>
      <sz val="13"/>
      <color theme="0"/>
      <name val="Times New Roman"/>
    </font>
    <font>
      <sz val="11"/>
      <color rgb="FF000000"/>
      <name val="Arial"/>
    </font>
    <font>
      <sz val="12"/>
      <color theme="1"/>
      <name val="&quot;Times New Roman&quot;"/>
    </font>
    <font>
      <sz val="11"/>
      <color rgb="FFFF0000"/>
      <name val="&quot;Times New Roman&quot;"/>
    </font>
    <font>
      <sz val="11"/>
      <color rgb="FFFF0000"/>
      <name val="Calibri"/>
      <scheme val="minor"/>
    </font>
    <font>
      <b/>
      <sz val="16"/>
      <color rgb="FFFFF2CC"/>
      <name val="Arial"/>
    </font>
    <font>
      <b/>
      <sz val="16"/>
      <color rgb="FFFF0000"/>
      <name val="Arial"/>
    </font>
    <font>
      <b/>
      <sz val="16"/>
      <color rgb="FF0000FF"/>
      <name val="Arial"/>
    </font>
    <font>
      <b/>
      <sz val="16"/>
      <color theme="1"/>
      <name val="Arial"/>
    </font>
    <font>
      <b/>
      <sz val="16"/>
      <color rgb="FF000000"/>
      <name val="Arial"/>
    </font>
    <font>
      <b/>
      <sz val="16"/>
      <color rgb="FFFFFFFF"/>
      <name val="Arial"/>
    </font>
    <font>
      <sz val="16"/>
      <color theme="1"/>
      <name val="Arial"/>
    </font>
    <font>
      <b/>
      <sz val="13"/>
      <color rgb="FF0000FF"/>
      <name val="Arial"/>
    </font>
    <font>
      <sz val="13"/>
      <color rgb="FF000000"/>
      <name val="Arial"/>
    </font>
    <font>
      <sz val="16"/>
      <color rgb="FF000000"/>
      <name val="Arial"/>
    </font>
    <font>
      <b/>
      <sz val="14"/>
      <color rgb="FFFF0000"/>
      <name val="Times New Roman"/>
    </font>
    <font>
      <b/>
      <sz val="14"/>
      <color rgb="FF0000FF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  <fill>
      <patternFill patternType="solid">
        <fgColor rgb="FF00CCFF"/>
        <bgColor rgb="FF00CCFF"/>
      </patternFill>
    </fill>
    <fill>
      <patternFill patternType="solid">
        <fgColor rgb="FFA64D79"/>
        <bgColor rgb="FFA64D79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D966"/>
        <bgColor rgb="FFFFD966"/>
      </patternFill>
    </fill>
    <fill>
      <patternFill patternType="solid">
        <fgColor rgb="FFF1C232"/>
        <bgColor rgb="FFF1C232"/>
      </patternFill>
    </fill>
    <fill>
      <patternFill patternType="solid">
        <fgColor rgb="FFCFE2F3"/>
        <bgColor rgb="FFCFE2F3"/>
      </patternFill>
    </fill>
    <fill>
      <patternFill patternType="solid">
        <fgColor rgb="FF274E13"/>
        <bgColor rgb="FF274E13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13" xfId="0" applyFont="1" applyBorder="1" applyAlignment="1">
      <alignment horizontal="center" vertical="center"/>
    </xf>
    <xf numFmtId="0" fontId="11" fillId="0" borderId="13" xfId="0" applyFont="1" applyBorder="1" applyAlignment="1"/>
    <xf numFmtId="0" fontId="12" fillId="0" borderId="13" xfId="0" applyFont="1" applyBorder="1" applyAlignment="1">
      <alignment horizontal="center" vertical="top"/>
    </xf>
    <xf numFmtId="0" fontId="12" fillId="2" borderId="13" xfId="0" applyFont="1" applyFill="1" applyBorder="1"/>
    <xf numFmtId="0" fontId="13" fillId="0" borderId="13" xfId="0" applyFont="1" applyBorder="1" applyAlignment="1">
      <alignment horizontal="right"/>
    </xf>
    <xf numFmtId="164" fontId="12" fillId="0" borderId="13" xfId="0" applyNumberFormat="1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0" borderId="13" xfId="0" applyFont="1" applyBorder="1"/>
    <xf numFmtId="2" fontId="3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6" fillId="3" borderId="17" xfId="0" applyFont="1" applyFill="1" applyBorder="1" applyAlignment="1">
      <alignment horizontal="center"/>
    </xf>
    <xf numFmtId="0" fontId="17" fillId="7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3" fillId="0" borderId="13" xfId="0" applyFont="1" applyBorder="1" applyAlignment="1"/>
    <xf numFmtId="0" fontId="3" fillId="2" borderId="13" xfId="0" applyFont="1" applyFill="1" applyBorder="1"/>
    <xf numFmtId="0" fontId="3" fillId="0" borderId="13" xfId="0" applyFont="1" applyBorder="1" applyAlignment="1">
      <alignment vertical="center" wrapText="1"/>
    </xf>
    <xf numFmtId="0" fontId="11" fillId="0" borderId="1" xfId="0" applyFont="1" applyBorder="1" applyAlignment="1"/>
    <xf numFmtId="0" fontId="3" fillId="2" borderId="19" xfId="0" applyFont="1" applyFill="1" applyBorder="1" applyAlignment="1">
      <alignment vertical="center" wrapText="1"/>
    </xf>
    <xf numFmtId="0" fontId="11" fillId="0" borderId="13" xfId="0" applyFont="1" applyBorder="1" applyAlignment="1"/>
    <xf numFmtId="0" fontId="3" fillId="0" borderId="6" xfId="0" applyFont="1" applyBorder="1"/>
    <xf numFmtId="0" fontId="19" fillId="0" borderId="20" xfId="0" applyFont="1" applyBorder="1" applyAlignment="1"/>
    <xf numFmtId="0" fontId="20" fillId="0" borderId="0" xfId="0" applyFont="1"/>
    <xf numFmtId="0" fontId="12" fillId="0" borderId="13" xfId="0" applyFont="1" applyBorder="1" applyAlignment="1"/>
    <xf numFmtId="0" fontId="12" fillId="0" borderId="13" xfId="0" applyFont="1" applyBorder="1" applyAlignment="1"/>
    <xf numFmtId="0" fontId="21" fillId="0" borderId="13" xfId="0" applyFont="1" applyBorder="1" applyAlignment="1">
      <alignment horizontal="center"/>
    </xf>
    <xf numFmtId="0" fontId="3" fillId="2" borderId="21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top"/>
    </xf>
    <xf numFmtId="0" fontId="1" fillId="0" borderId="13" xfId="0" applyFont="1" applyBorder="1" applyAlignment="1"/>
    <xf numFmtId="0" fontId="22" fillId="0" borderId="13" xfId="0" applyFont="1" applyBorder="1" applyAlignment="1"/>
    <xf numFmtId="0" fontId="22" fillId="2" borderId="13" xfId="0" applyFont="1" applyFill="1" applyBorder="1"/>
    <xf numFmtId="0" fontId="2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3" fillId="0" borderId="4" xfId="0" applyFont="1" applyBorder="1"/>
    <xf numFmtId="0" fontId="12" fillId="0" borderId="13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22" xfId="0" applyFont="1" applyFill="1" applyBorder="1"/>
    <xf numFmtId="0" fontId="3" fillId="2" borderId="2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3" fillId="0" borderId="13" xfId="0" applyFont="1" applyBorder="1"/>
    <xf numFmtId="0" fontId="23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3" xfId="0" applyFont="1" applyBorder="1" applyAlignment="1"/>
    <xf numFmtId="0" fontId="12" fillId="0" borderId="13" xfId="0" applyFont="1" applyBorder="1" applyAlignment="1">
      <alignment vertical="top"/>
    </xf>
    <xf numFmtId="0" fontId="11" fillId="0" borderId="13" xfId="0" applyFont="1" applyBorder="1" applyAlignment="1">
      <alignment horizontal="center"/>
    </xf>
    <xf numFmtId="0" fontId="12" fillId="0" borderId="13" xfId="0" applyFont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1" fillId="0" borderId="12" xfId="0" applyFont="1" applyBorder="1" applyAlignment="1"/>
    <xf numFmtId="0" fontId="11" fillId="0" borderId="12" xfId="0" applyFont="1" applyBorder="1" applyAlignment="1">
      <alignment horizontal="center"/>
    </xf>
    <xf numFmtId="0" fontId="12" fillId="0" borderId="13" xfId="0" applyFont="1" applyBorder="1"/>
    <xf numFmtId="0" fontId="12" fillId="2" borderId="13" xfId="0" applyFont="1" applyFill="1" applyBorder="1" applyAlignment="1"/>
    <xf numFmtId="0" fontId="12" fillId="0" borderId="13" xfId="0" applyFont="1" applyBorder="1" applyAlignment="1">
      <alignment horizontal="right" wrapText="1"/>
    </xf>
    <xf numFmtId="0" fontId="24" fillId="0" borderId="13" xfId="0" applyFont="1" applyBorder="1" applyAlignment="1">
      <alignment horizontal="center"/>
    </xf>
    <xf numFmtId="0" fontId="24" fillId="0" borderId="13" xfId="0" applyFont="1" applyBorder="1" applyAlignment="1"/>
    <xf numFmtId="0" fontId="3" fillId="0" borderId="13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19" fillId="0" borderId="13" xfId="0" applyFont="1" applyBorder="1" applyAlignment="1"/>
    <xf numFmtId="0" fontId="19" fillId="0" borderId="12" xfId="0" applyFont="1" applyBorder="1" applyAlignment="1"/>
    <xf numFmtId="0" fontId="2" fillId="0" borderId="13" xfId="0" applyFont="1" applyBorder="1" applyAlignment="1"/>
    <xf numFmtId="0" fontId="28" fillId="2" borderId="21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24" fillId="0" borderId="13" xfId="0" applyFont="1" applyBorder="1"/>
    <xf numFmtId="0" fontId="29" fillId="0" borderId="0" xfId="0" applyFont="1"/>
    <xf numFmtId="0" fontId="26" fillId="0" borderId="13" xfId="0" applyFont="1" applyBorder="1" applyAlignment="1"/>
    <xf numFmtId="0" fontId="26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26" fillId="0" borderId="0" xfId="0" applyFont="1" applyAlignment="1"/>
    <xf numFmtId="0" fontId="19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165" fontId="19" fillId="0" borderId="12" xfId="0" applyNumberFormat="1" applyFont="1" applyBorder="1" applyAlignment="1">
      <alignment horizontal="center"/>
    </xf>
    <xf numFmtId="0" fontId="30" fillId="0" borderId="13" xfId="0" applyFont="1" applyBorder="1" applyAlignment="1"/>
    <xf numFmtId="0" fontId="30" fillId="0" borderId="12" xfId="0" applyFont="1" applyBorder="1" applyAlignment="1"/>
    <xf numFmtId="0" fontId="12" fillId="2" borderId="22" xfId="0" applyFont="1" applyFill="1" applyBorder="1"/>
    <xf numFmtId="0" fontId="12" fillId="0" borderId="1" xfId="0" applyFont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31" fillId="0" borderId="13" xfId="0" applyFont="1" applyBorder="1" applyAlignment="1"/>
    <xf numFmtId="0" fontId="31" fillId="0" borderId="12" xfId="0" applyFont="1" applyBorder="1" applyAlignment="1"/>
    <xf numFmtId="0" fontId="19" fillId="0" borderId="4" xfId="0" applyFont="1" applyBorder="1" applyAlignment="1">
      <alignment horizontal="left"/>
    </xf>
    <xf numFmtId="0" fontId="22" fillId="2" borderId="13" xfId="0" applyFont="1" applyFill="1" applyBorder="1" applyAlignment="1">
      <alignment vertical="center" wrapText="1"/>
    </xf>
    <xf numFmtId="0" fontId="19" fillId="0" borderId="11" xfId="0" applyFont="1" applyBorder="1" applyAlignment="1">
      <alignment horizontal="left"/>
    </xf>
    <xf numFmtId="0" fontId="32" fillId="0" borderId="12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1" fillId="2" borderId="13" xfId="0" applyFont="1" applyFill="1" applyBorder="1"/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9" fillId="0" borderId="13" xfId="0" applyFont="1" applyBorder="1" applyAlignment="1"/>
    <xf numFmtId="0" fontId="2" fillId="0" borderId="0" xfId="0" applyFont="1" applyAlignment="1"/>
    <xf numFmtId="0" fontId="11" fillId="0" borderId="13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8" fillId="2" borderId="13" xfId="0" applyFont="1" applyFill="1" applyBorder="1" applyAlignment="1">
      <alignment vertical="center" wrapText="1"/>
    </xf>
    <xf numFmtId="0" fontId="13" fillId="0" borderId="13" xfId="0" applyFont="1" applyBorder="1" applyAlignment="1">
      <alignment horizontal="center"/>
    </xf>
    <xf numFmtId="0" fontId="35" fillId="8" borderId="17" xfId="0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/>
    </xf>
    <xf numFmtId="0" fontId="37" fillId="10" borderId="18" xfId="0" applyFont="1" applyFill="1" applyBorder="1" applyAlignment="1">
      <alignment horizontal="center"/>
    </xf>
    <xf numFmtId="0" fontId="38" fillId="11" borderId="18" xfId="0" applyFont="1" applyFill="1" applyBorder="1" applyAlignment="1">
      <alignment horizontal="center"/>
    </xf>
    <xf numFmtId="0" fontId="39" fillId="12" borderId="18" xfId="0" applyFont="1" applyFill="1" applyBorder="1" applyAlignment="1">
      <alignment horizontal="center"/>
    </xf>
    <xf numFmtId="0" fontId="34" fillId="13" borderId="18" xfId="0" applyFont="1" applyFill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40" fillId="14" borderId="18" xfId="0" applyFont="1" applyFill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2" fillId="0" borderId="0" xfId="0" applyFont="1"/>
    <xf numFmtId="0" fontId="42" fillId="0" borderId="12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40" fillId="14" borderId="24" xfId="0" applyFont="1" applyFill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40" fillId="14" borderId="13" xfId="0" applyFont="1" applyFill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0" fillId="14" borderId="25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5" fillId="15" borderId="13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5" fillId="0" borderId="13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8" fillId="0" borderId="4" xfId="0" applyFont="1" applyBorder="1"/>
    <xf numFmtId="0" fontId="3" fillId="4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0" fontId="8" fillId="0" borderId="12" xfId="0" applyFont="1" applyBorder="1"/>
    <xf numFmtId="0" fontId="9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/>
    </xf>
    <xf numFmtId="0" fontId="8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5" fillId="5" borderId="16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4" fillId="3" borderId="2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2" fillId="2" borderId="2" xfId="0" applyFont="1" applyFill="1" applyBorder="1" applyAlignment="1">
      <alignment horizontal="center"/>
    </xf>
    <xf numFmtId="0" fontId="42" fillId="3" borderId="16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0C4DE"/>
    <outlinePr summaryBelow="0" summaryRight="0"/>
  </sheetPr>
  <dimension ref="A1:AR1000"/>
  <sheetViews>
    <sheetView showGridLines="0" tabSelected="1" topLeftCell="A25" workbookViewId="0">
      <selection activeCell="W42" sqref="W42"/>
    </sheetView>
  </sheetViews>
  <sheetFormatPr defaultColWidth="14.42578125" defaultRowHeight="15" customHeight="1"/>
  <cols>
    <col min="1" max="1" width="3.42578125" customWidth="1"/>
    <col min="2" max="2" width="29" customWidth="1"/>
    <col min="3" max="4" width="5.5703125" customWidth="1"/>
    <col min="5" max="5" width="4.85546875" customWidth="1"/>
    <col min="6" max="6" width="5" customWidth="1"/>
    <col min="7" max="8" width="5.42578125" customWidth="1"/>
    <col min="9" max="9" width="5.5703125" customWidth="1"/>
    <col min="10" max="10" width="5" customWidth="1"/>
    <col min="11" max="11" width="4.7109375" customWidth="1"/>
    <col min="12" max="12" width="4.28515625" customWidth="1"/>
    <col min="13" max="13" width="5.140625" customWidth="1"/>
    <col min="14" max="14" width="8" customWidth="1"/>
    <col min="15" max="15" width="7.28515625" customWidth="1"/>
    <col min="16" max="16" width="6.85546875" customWidth="1"/>
    <col min="17" max="17" width="9.85546875" customWidth="1"/>
    <col min="18" max="18" width="6.42578125" customWidth="1"/>
    <col min="19" max="19" width="5.7109375" customWidth="1"/>
    <col min="20" max="20" width="9.140625" customWidth="1"/>
    <col min="21" max="21" width="4.85546875" customWidth="1"/>
    <col min="22" max="22" width="9.140625" customWidth="1"/>
    <col min="23" max="23" width="10.140625" customWidth="1"/>
    <col min="24" max="24" width="9.140625" customWidth="1"/>
    <col min="25" max="25" width="10.140625" customWidth="1"/>
    <col min="26" max="26" width="9.140625" customWidth="1"/>
    <col min="27" max="27" width="10.140625" customWidth="1"/>
    <col min="28" max="29" width="9.140625" customWidth="1"/>
    <col min="30" max="30" width="10.140625" customWidth="1"/>
    <col min="31" max="44" width="9.140625" customWidth="1"/>
  </cols>
  <sheetData>
    <row r="1" spans="1:44" ht="16.5" customHeight="1">
      <c r="A1" s="1"/>
      <c r="B1" s="173" t="s">
        <v>0</v>
      </c>
      <c r="C1" s="163"/>
      <c r="D1" s="163"/>
      <c r="E1" s="163"/>
      <c r="F1" s="163"/>
      <c r="G1" s="2"/>
      <c r="H1" s="2"/>
      <c r="I1" s="2"/>
      <c r="J1" s="174" t="s">
        <v>1</v>
      </c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customHeight="1">
      <c r="A2" s="2"/>
      <c r="B2" s="174" t="s">
        <v>2</v>
      </c>
      <c r="C2" s="163"/>
      <c r="D2" s="163"/>
      <c r="E2" s="163"/>
      <c r="F2" s="163"/>
      <c r="G2" s="2"/>
      <c r="H2" s="2"/>
      <c r="I2" s="2"/>
      <c r="J2" s="174" t="s">
        <v>3</v>
      </c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customHeight="1">
      <c r="A4" s="4"/>
      <c r="B4" s="175" t="s">
        <v>4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8.75" customHeight="1">
      <c r="A5" s="4"/>
      <c r="B5" s="3"/>
      <c r="C5" s="3"/>
      <c r="D5" s="5"/>
      <c r="E5" s="170" t="s">
        <v>5</v>
      </c>
      <c r="F5" s="163"/>
      <c r="G5" s="163"/>
      <c r="H5" s="163"/>
      <c r="I5" s="163"/>
      <c r="J5" s="163"/>
      <c r="K5" s="163"/>
      <c r="L5" s="163"/>
      <c r="M5" s="16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3" customHeight="1">
      <c r="A6" s="4"/>
      <c r="B6" s="3"/>
      <c r="C6" s="3"/>
      <c r="D6" s="5"/>
      <c r="E6" s="5"/>
      <c r="F6" s="3"/>
      <c r="G6" s="3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3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.5">
      <c r="A8" s="159" t="s">
        <v>6</v>
      </c>
      <c r="B8" s="159" t="s">
        <v>7</v>
      </c>
      <c r="C8" s="171" t="s">
        <v>8</v>
      </c>
      <c r="D8" s="165"/>
      <c r="E8" s="165"/>
      <c r="F8" s="165"/>
      <c r="G8" s="165"/>
      <c r="H8" s="165"/>
      <c r="I8" s="165"/>
      <c r="J8" s="165"/>
      <c r="K8" s="165"/>
      <c r="L8" s="165"/>
      <c r="M8" s="151"/>
      <c r="N8" s="172" t="s">
        <v>9</v>
      </c>
      <c r="O8" s="172" t="s">
        <v>10</v>
      </c>
      <c r="P8" s="172" t="s">
        <v>11</v>
      </c>
      <c r="Q8" s="172" t="s">
        <v>12</v>
      </c>
      <c r="R8" s="153" t="s">
        <v>13</v>
      </c>
      <c r="S8" s="154"/>
      <c r="T8" s="159" t="s">
        <v>14</v>
      </c>
      <c r="U8" s="3"/>
      <c r="V8" s="3"/>
      <c r="W8" s="3"/>
      <c r="X8" s="162" t="s">
        <v>15</v>
      </c>
      <c r="Y8" s="163"/>
      <c r="Z8" s="163"/>
      <c r="AA8" s="163"/>
      <c r="AB8" s="163"/>
      <c r="AC8" s="163"/>
      <c r="AD8" s="163"/>
      <c r="AE8" s="163"/>
      <c r="AF8" s="16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.5">
      <c r="A9" s="160"/>
      <c r="B9" s="160"/>
      <c r="C9" s="159" t="s">
        <v>16</v>
      </c>
      <c r="D9" s="159" t="s">
        <v>17</v>
      </c>
      <c r="E9" s="159" t="s">
        <v>18</v>
      </c>
      <c r="F9" s="171" t="s">
        <v>19</v>
      </c>
      <c r="G9" s="165"/>
      <c r="H9" s="165"/>
      <c r="I9" s="151"/>
      <c r="J9" s="171" t="s">
        <v>20</v>
      </c>
      <c r="K9" s="165"/>
      <c r="L9" s="165"/>
      <c r="M9" s="151"/>
      <c r="N9" s="160"/>
      <c r="O9" s="160"/>
      <c r="P9" s="160"/>
      <c r="Q9" s="160"/>
      <c r="R9" s="155"/>
      <c r="S9" s="156"/>
      <c r="T9" s="16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>
      <c r="A10" s="160"/>
      <c r="B10" s="160"/>
      <c r="C10" s="160"/>
      <c r="D10" s="160"/>
      <c r="E10" s="160"/>
      <c r="F10" s="159" t="s">
        <v>21</v>
      </c>
      <c r="G10" s="159" t="s">
        <v>22</v>
      </c>
      <c r="H10" s="159" t="s">
        <v>23</v>
      </c>
      <c r="I10" s="159" t="s">
        <v>24</v>
      </c>
      <c r="J10" s="159" t="s">
        <v>25</v>
      </c>
      <c r="K10" s="159" t="s">
        <v>26</v>
      </c>
      <c r="L10" s="159" t="s">
        <v>27</v>
      </c>
      <c r="M10" s="159" t="s">
        <v>24</v>
      </c>
      <c r="N10" s="160"/>
      <c r="O10" s="160"/>
      <c r="P10" s="160"/>
      <c r="Q10" s="160"/>
      <c r="R10" s="155"/>
      <c r="S10" s="156"/>
      <c r="T10" s="160"/>
      <c r="U10" s="3"/>
      <c r="V10" s="164" t="s">
        <v>16</v>
      </c>
      <c r="W10" s="165"/>
      <c r="X10" s="165"/>
      <c r="Y10" s="165"/>
      <c r="Z10" s="165"/>
      <c r="AA10" s="151"/>
      <c r="AB10" s="3"/>
      <c r="AC10" s="164" t="s">
        <v>28</v>
      </c>
      <c r="AD10" s="165"/>
      <c r="AE10" s="165"/>
      <c r="AF10" s="165"/>
      <c r="AG10" s="165"/>
      <c r="AH10" s="151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0.5" customHeight="1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57"/>
      <c r="S11" s="158"/>
      <c r="T11" s="161"/>
      <c r="U11" s="3"/>
      <c r="V11" s="166" t="s">
        <v>29</v>
      </c>
      <c r="W11" s="151"/>
      <c r="X11" s="150" t="s">
        <v>30</v>
      </c>
      <c r="Y11" s="151"/>
      <c r="Z11" s="152" t="s">
        <v>31</v>
      </c>
      <c r="AA11" s="151"/>
      <c r="AB11" s="3"/>
      <c r="AC11" s="166" t="s">
        <v>29</v>
      </c>
      <c r="AD11" s="151"/>
      <c r="AE11" s="150" t="s">
        <v>30</v>
      </c>
      <c r="AF11" s="151"/>
      <c r="AG11" s="152" t="s">
        <v>31</v>
      </c>
      <c r="AH11" s="151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.5">
      <c r="A12" s="6">
        <v>1</v>
      </c>
      <c r="B12" s="7" t="s">
        <v>32</v>
      </c>
      <c r="C12" s="8">
        <v>6.4</v>
      </c>
      <c r="D12" s="8">
        <v>5.8</v>
      </c>
      <c r="E12" s="8">
        <v>5.6</v>
      </c>
      <c r="F12" s="8"/>
      <c r="G12" s="8"/>
      <c r="H12" s="8"/>
      <c r="I12" s="9" t="str">
        <f t="shared" ref="I12:I48" si="0">IF(OR(F12="",G12="",H12=""),"",AVERAGE(F12:H12))</f>
        <v/>
      </c>
      <c r="J12" s="8">
        <v>4.75</v>
      </c>
      <c r="K12" s="8">
        <v>7.25</v>
      </c>
      <c r="L12" s="8">
        <v>7</v>
      </c>
      <c r="M12" s="9">
        <f t="shared" ref="M12:M45" si="1">IF(OR(J12="",K12="",L12=""),"",AVERAGE(J12:L12))</f>
        <v>6.333333333333333</v>
      </c>
      <c r="N12" s="10">
        <v>8</v>
      </c>
      <c r="O12" s="11">
        <v>2</v>
      </c>
      <c r="P12" s="12"/>
      <c r="Q12" s="13">
        <f t="shared" ref="Q12:Q45" si="2">ROUND(IF(OR(C12="",D12="",E12=""),"",((((SUM(C12:E12)+IF(OR(I12=""),M12,I12)+O12)/4)*7+N12*3)/10)+P12),1)</f>
        <v>7</v>
      </c>
      <c r="R12" s="14" t="str">
        <f t="shared" ref="R12:R45" si="3">IF(I12="","",IF(AND(Q12&gt;=5,C12&gt;1,D12&gt;1,E12&gt;1,F12&gt;1,G12&gt;1,H12&gt;1),"Đậu","Hỏng"))</f>
        <v/>
      </c>
      <c r="S12" s="15" t="str">
        <f t="shared" ref="S12:S45" si="4">IF(M12="","",IF(AND(Q12&gt;=5,C12&gt;1,D12&gt;1,E12&gt;1,J12&gt;1,K12&gt;1,L12&gt;1),"Đậu","Hỏng"))</f>
        <v>Đậu</v>
      </c>
      <c r="T12" s="16"/>
      <c r="U12" s="3"/>
      <c r="V12" s="6" t="s">
        <v>33</v>
      </c>
      <c r="W12" s="6" t="s">
        <v>34</v>
      </c>
      <c r="X12" s="6" t="s">
        <v>33</v>
      </c>
      <c r="Y12" s="6" t="s">
        <v>34</v>
      </c>
      <c r="Z12" s="6" t="s">
        <v>33</v>
      </c>
      <c r="AA12" s="6" t="s">
        <v>34</v>
      </c>
      <c r="AB12" s="3"/>
      <c r="AC12" s="6" t="s">
        <v>33</v>
      </c>
      <c r="AD12" s="6" t="s">
        <v>34</v>
      </c>
      <c r="AE12" s="6" t="s">
        <v>33</v>
      </c>
      <c r="AF12" s="6" t="s">
        <v>34</v>
      </c>
      <c r="AG12" s="6" t="s">
        <v>33</v>
      </c>
      <c r="AH12" s="6" t="s">
        <v>34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.5">
      <c r="A13" s="6">
        <v>2</v>
      </c>
      <c r="B13" s="7" t="s">
        <v>35</v>
      </c>
      <c r="C13" s="8">
        <v>5.2</v>
      </c>
      <c r="D13" s="8">
        <v>4.8</v>
      </c>
      <c r="E13" s="8">
        <v>4</v>
      </c>
      <c r="F13" s="8"/>
      <c r="G13" s="8"/>
      <c r="H13" s="8"/>
      <c r="I13" s="9" t="str">
        <f t="shared" si="0"/>
        <v/>
      </c>
      <c r="J13" s="8">
        <v>2.5</v>
      </c>
      <c r="K13" s="8">
        <v>3.75</v>
      </c>
      <c r="L13" s="8">
        <v>5.75</v>
      </c>
      <c r="M13" s="9">
        <f t="shared" si="1"/>
        <v>4</v>
      </c>
      <c r="N13" s="10">
        <v>6.8</v>
      </c>
      <c r="O13" s="11">
        <v>2</v>
      </c>
      <c r="P13" s="12"/>
      <c r="Q13" s="13">
        <f t="shared" si="2"/>
        <v>5.5</v>
      </c>
      <c r="R13" s="14" t="str">
        <f t="shared" si="3"/>
        <v/>
      </c>
      <c r="S13" s="15" t="str">
        <f t="shared" si="4"/>
        <v>Đậu</v>
      </c>
      <c r="T13" s="16"/>
      <c r="U13" s="3"/>
      <c r="V13" s="6">
        <f>COUNTIF(C12:C48,"&lt;=3")</f>
        <v>1</v>
      </c>
      <c r="W13" s="6">
        <f>IF(OR(B12:B21=""),"",V13/COUNTA(B12:B48)*100)</f>
        <v>2.7027027027027026</v>
      </c>
      <c r="X13" s="6">
        <f>COUNTIF(C12:C48,"&gt;=5")</f>
        <v>26</v>
      </c>
      <c r="Y13" s="6">
        <f>IF(OR(B12:B21=""),"",X13/COUNTA(B12:B48)*100)</f>
        <v>70.270270270270274</v>
      </c>
      <c r="Z13" s="6">
        <f>COUNTIF(C12:C48,"&gt;=8")</f>
        <v>1</v>
      </c>
      <c r="AA13" s="6">
        <f>IF(OR(B12:B21=""),"",Z13/COUNTA(B12:B48)*100)</f>
        <v>2.7027027027027026</v>
      </c>
      <c r="AB13" s="3"/>
      <c r="AC13" s="6">
        <f>COUNTIF(H12:H48,"&lt;=3")</f>
        <v>0</v>
      </c>
      <c r="AD13" s="6">
        <f>IF(OR(B12:B21=""),"",AC13/COUNTA(B12:B48)*100)</f>
        <v>0</v>
      </c>
      <c r="AE13" s="6">
        <f>COUNTIF(H12:H48,"&gt;=5")</f>
        <v>4</v>
      </c>
      <c r="AF13" s="6">
        <f>IF(OR(B12:B21=""),"",AE13/COUNTA(B12:B48)*100)</f>
        <v>10.810810810810811</v>
      </c>
      <c r="AG13" s="6">
        <f>COUNTIF(H12:H48,"&gt;=8")</f>
        <v>0</v>
      </c>
      <c r="AH13" s="6">
        <f>IF(OR(B12:B21=""),"",AG13/COUNTA(B12:B48)*100)</f>
        <v>0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.5">
      <c r="A14" s="6">
        <v>3</v>
      </c>
      <c r="B14" s="7" t="s">
        <v>36</v>
      </c>
      <c r="C14" s="8">
        <v>6.8</v>
      </c>
      <c r="D14" s="8">
        <v>6.3</v>
      </c>
      <c r="E14" s="8">
        <v>5.2</v>
      </c>
      <c r="F14" s="8">
        <v>6.25</v>
      </c>
      <c r="G14" s="8">
        <v>6.25</v>
      </c>
      <c r="H14" s="8">
        <v>6.25</v>
      </c>
      <c r="I14" s="9">
        <f t="shared" si="0"/>
        <v>6.25</v>
      </c>
      <c r="J14" s="8"/>
      <c r="K14" s="8"/>
      <c r="L14" s="8"/>
      <c r="M14" s="9" t="str">
        <f t="shared" si="1"/>
        <v/>
      </c>
      <c r="N14" s="10">
        <v>8.8000000000000007</v>
      </c>
      <c r="O14" s="11">
        <v>2</v>
      </c>
      <c r="P14" s="12"/>
      <c r="Q14" s="13">
        <f t="shared" si="2"/>
        <v>7.3</v>
      </c>
      <c r="R14" s="14" t="str">
        <f t="shared" si="3"/>
        <v>Đậu</v>
      </c>
      <c r="S14" s="15" t="str">
        <f t="shared" si="4"/>
        <v/>
      </c>
      <c r="T14" s="1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>
      <c r="A15" s="6">
        <v>4</v>
      </c>
      <c r="B15" s="7" t="s">
        <v>37</v>
      </c>
      <c r="C15" s="8">
        <v>5</v>
      </c>
      <c r="D15" s="8">
        <v>5.5</v>
      </c>
      <c r="E15" s="8">
        <v>4.8</v>
      </c>
      <c r="F15" s="8"/>
      <c r="G15" s="8"/>
      <c r="H15" s="8"/>
      <c r="I15" s="9" t="str">
        <f t="shared" si="0"/>
        <v/>
      </c>
      <c r="J15" s="8">
        <v>4.5</v>
      </c>
      <c r="K15" s="8">
        <v>5.75</v>
      </c>
      <c r="L15" s="8">
        <v>5.75</v>
      </c>
      <c r="M15" s="9">
        <f t="shared" si="1"/>
        <v>5.333333333333333</v>
      </c>
      <c r="N15" s="10">
        <v>7.5</v>
      </c>
      <c r="O15" s="11">
        <v>1.5</v>
      </c>
      <c r="P15" s="12"/>
      <c r="Q15" s="13">
        <f t="shared" si="2"/>
        <v>6.1</v>
      </c>
      <c r="R15" s="14" t="str">
        <f t="shared" si="3"/>
        <v/>
      </c>
      <c r="S15" s="15" t="str">
        <f t="shared" si="4"/>
        <v>Đậu</v>
      </c>
      <c r="T15" s="16"/>
      <c r="U15" s="3"/>
      <c r="V15" s="164" t="s">
        <v>38</v>
      </c>
      <c r="W15" s="165"/>
      <c r="X15" s="165"/>
      <c r="Y15" s="165"/>
      <c r="Z15" s="165"/>
      <c r="AA15" s="151"/>
      <c r="AB15" s="3"/>
      <c r="AC15" s="164" t="s">
        <v>39</v>
      </c>
      <c r="AD15" s="165"/>
      <c r="AE15" s="165"/>
      <c r="AF15" s="165"/>
      <c r="AG15" s="165"/>
      <c r="AH15" s="151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.5">
      <c r="A16" s="6">
        <v>5</v>
      </c>
      <c r="B16" s="7" t="s">
        <v>40</v>
      </c>
      <c r="C16" s="8">
        <v>5.6</v>
      </c>
      <c r="D16" s="8">
        <v>4.3</v>
      </c>
      <c r="E16" s="8">
        <v>4.4000000000000004</v>
      </c>
      <c r="F16" s="8"/>
      <c r="G16" s="8"/>
      <c r="H16" s="8"/>
      <c r="I16" s="9" t="str">
        <f t="shared" si="0"/>
        <v/>
      </c>
      <c r="J16" s="8">
        <v>3.75</v>
      </c>
      <c r="K16" s="8">
        <v>6.25</v>
      </c>
      <c r="L16" s="8">
        <v>5.5</v>
      </c>
      <c r="M16" s="9">
        <f t="shared" si="1"/>
        <v>5.166666666666667</v>
      </c>
      <c r="N16" s="10">
        <v>7.7</v>
      </c>
      <c r="O16" s="11">
        <v>2</v>
      </c>
      <c r="P16" s="12"/>
      <c r="Q16" s="13">
        <f t="shared" si="2"/>
        <v>6.1</v>
      </c>
      <c r="R16" s="14" t="str">
        <f t="shared" si="3"/>
        <v/>
      </c>
      <c r="S16" s="15" t="str">
        <f t="shared" si="4"/>
        <v>Đậu</v>
      </c>
      <c r="T16" s="16"/>
      <c r="U16" s="3"/>
      <c r="V16" s="166" t="s">
        <v>29</v>
      </c>
      <c r="W16" s="151"/>
      <c r="X16" s="150" t="s">
        <v>30</v>
      </c>
      <c r="Y16" s="151"/>
      <c r="Z16" s="152" t="s">
        <v>31</v>
      </c>
      <c r="AA16" s="151"/>
      <c r="AB16" s="3"/>
      <c r="AC16" s="166" t="s">
        <v>29</v>
      </c>
      <c r="AD16" s="151"/>
      <c r="AE16" s="150" t="s">
        <v>30</v>
      </c>
      <c r="AF16" s="151"/>
      <c r="AG16" s="152" t="s">
        <v>31</v>
      </c>
      <c r="AH16" s="151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.5">
      <c r="A17" s="6">
        <v>6</v>
      </c>
      <c r="B17" s="7" t="s">
        <v>41</v>
      </c>
      <c r="C17" s="8">
        <v>6.2</v>
      </c>
      <c r="D17" s="8">
        <v>6.8</v>
      </c>
      <c r="E17" s="8">
        <v>4.2</v>
      </c>
      <c r="F17" s="8"/>
      <c r="G17" s="8"/>
      <c r="H17" s="8"/>
      <c r="I17" s="9" t="str">
        <f t="shared" si="0"/>
        <v/>
      </c>
      <c r="J17" s="8">
        <v>5.5</v>
      </c>
      <c r="K17" s="8">
        <v>8</v>
      </c>
      <c r="L17" s="8">
        <v>7</v>
      </c>
      <c r="M17" s="9">
        <f t="shared" si="1"/>
        <v>6.833333333333333</v>
      </c>
      <c r="N17" s="10">
        <v>8.4</v>
      </c>
      <c r="O17" s="11">
        <v>2</v>
      </c>
      <c r="P17" s="12"/>
      <c r="Q17" s="13">
        <f t="shared" si="2"/>
        <v>7.1</v>
      </c>
      <c r="R17" s="14" t="str">
        <f t="shared" si="3"/>
        <v/>
      </c>
      <c r="S17" s="15" t="str">
        <f t="shared" si="4"/>
        <v>Đậu</v>
      </c>
      <c r="T17" s="16"/>
      <c r="U17" s="3"/>
      <c r="V17" s="6" t="s">
        <v>33</v>
      </c>
      <c r="W17" s="6" t="s">
        <v>34</v>
      </c>
      <c r="X17" s="6" t="s">
        <v>33</v>
      </c>
      <c r="Y17" s="6" t="s">
        <v>34</v>
      </c>
      <c r="Z17" s="6" t="s">
        <v>33</v>
      </c>
      <c r="AA17" s="6" t="s">
        <v>34</v>
      </c>
      <c r="AB17" s="3"/>
      <c r="AC17" s="6" t="s">
        <v>33</v>
      </c>
      <c r="AD17" s="6" t="s">
        <v>34</v>
      </c>
      <c r="AE17" s="6" t="s">
        <v>33</v>
      </c>
      <c r="AF17" s="6" t="s">
        <v>34</v>
      </c>
      <c r="AG17" s="6" t="s">
        <v>33</v>
      </c>
      <c r="AH17" s="6" t="s">
        <v>34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.5">
      <c r="A18" s="6">
        <v>7</v>
      </c>
      <c r="B18" s="7" t="s">
        <v>42</v>
      </c>
      <c r="C18" s="8">
        <v>5.6</v>
      </c>
      <c r="D18" s="8">
        <v>5.3</v>
      </c>
      <c r="E18" s="8">
        <v>4.8</v>
      </c>
      <c r="F18" s="8"/>
      <c r="G18" s="8"/>
      <c r="H18" s="8"/>
      <c r="I18" s="9" t="str">
        <f t="shared" si="0"/>
        <v/>
      </c>
      <c r="J18" s="8">
        <v>4.75</v>
      </c>
      <c r="K18" s="8">
        <v>7.25</v>
      </c>
      <c r="L18" s="8">
        <v>7.75</v>
      </c>
      <c r="M18" s="9">
        <f t="shared" si="1"/>
        <v>6.583333333333333</v>
      </c>
      <c r="N18" s="10">
        <v>8</v>
      </c>
      <c r="O18" s="11">
        <v>1.5</v>
      </c>
      <c r="P18" s="12"/>
      <c r="Q18" s="13">
        <f t="shared" si="2"/>
        <v>6.6</v>
      </c>
      <c r="R18" s="14" t="str">
        <f t="shared" si="3"/>
        <v/>
      </c>
      <c r="S18" s="15" t="str">
        <f t="shared" si="4"/>
        <v>Đậu</v>
      </c>
      <c r="T18" s="16"/>
      <c r="U18" s="3"/>
      <c r="V18" s="6">
        <f>COUNTIF(D12:D48,"&lt;=3")</f>
        <v>0</v>
      </c>
      <c r="W18" s="6">
        <f>IF(OR(B12:B21=""),"",V18/COUNTA(B12:B48)*100)</f>
        <v>0</v>
      </c>
      <c r="X18" s="6">
        <f>COUNTIF(D12:D48,"&gt;=5")</f>
        <v>27</v>
      </c>
      <c r="Y18" s="6">
        <f>IF(OR(B12:B21=""),"",X18/COUNTA(B12:B48)*100)</f>
        <v>72.972972972972968</v>
      </c>
      <c r="Z18" s="6">
        <f>COUNTIF(D12:D48,"&gt;=8")</f>
        <v>3</v>
      </c>
      <c r="AA18" s="6">
        <f>IF(OR(B12:B21=""),"",Z18/COUNTA(B12:B48)*100)</f>
        <v>8.1081081081081088</v>
      </c>
      <c r="AB18" s="3"/>
      <c r="AC18" s="6">
        <f>COUNTIF(J12:J48,"&lt;=3")</f>
        <v>4</v>
      </c>
      <c r="AD18" s="6">
        <f>IF(OR(B12:B21=""),"",AC18/COUNTA(B12:B48)*100)</f>
        <v>10.810810810810811</v>
      </c>
      <c r="AE18" s="6">
        <f>COUNTIF(J12:J48,"&gt;=5")</f>
        <v>12</v>
      </c>
      <c r="AF18" s="6">
        <f>IF(OR(B12:B21=""),"",AE18/COUNTA(B12:B48)*100)</f>
        <v>32.432432432432435</v>
      </c>
      <c r="AG18" s="6">
        <f>COUNTIF(J12:J48,"&gt;=8")</f>
        <v>1</v>
      </c>
      <c r="AH18" s="6">
        <f>IF(OR(B12:B21=""),"",AG18/COUNTA(B12:B48)*100)</f>
        <v>2.7027027027027026</v>
      </c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.5">
      <c r="A19" s="6">
        <v>8</v>
      </c>
      <c r="B19" s="7" t="s">
        <v>43</v>
      </c>
      <c r="C19" s="8">
        <v>4.5999999999999996</v>
      </c>
      <c r="D19" s="8">
        <v>3.8</v>
      </c>
      <c r="E19" s="8">
        <v>4.2</v>
      </c>
      <c r="F19" s="8"/>
      <c r="G19" s="8"/>
      <c r="H19" s="8"/>
      <c r="I19" s="9" t="str">
        <f t="shared" si="0"/>
        <v/>
      </c>
      <c r="J19" s="8">
        <v>5.25</v>
      </c>
      <c r="K19" s="8">
        <v>6.5</v>
      </c>
      <c r="L19" s="8">
        <v>5.75</v>
      </c>
      <c r="M19" s="9">
        <f t="shared" si="1"/>
        <v>5.833333333333333</v>
      </c>
      <c r="N19" s="10">
        <v>6.8</v>
      </c>
      <c r="O19" s="11">
        <v>1.5</v>
      </c>
      <c r="P19" s="12"/>
      <c r="Q19" s="13">
        <f t="shared" si="2"/>
        <v>5.5</v>
      </c>
      <c r="R19" s="14" t="str">
        <f t="shared" si="3"/>
        <v/>
      </c>
      <c r="S19" s="15" t="str">
        <f t="shared" si="4"/>
        <v>Đậu</v>
      </c>
      <c r="T19" s="1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.5">
      <c r="A20" s="6">
        <v>9</v>
      </c>
      <c r="B20" s="7" t="s">
        <v>44</v>
      </c>
      <c r="C20" s="8">
        <v>6.6</v>
      </c>
      <c r="D20" s="8">
        <v>4.5</v>
      </c>
      <c r="E20" s="8">
        <v>5</v>
      </c>
      <c r="F20" s="8">
        <v>8</v>
      </c>
      <c r="G20" s="8">
        <v>7.5</v>
      </c>
      <c r="H20" s="8">
        <v>6</v>
      </c>
      <c r="I20" s="9">
        <f t="shared" si="0"/>
        <v>7.166666666666667</v>
      </c>
      <c r="J20" s="8"/>
      <c r="K20" s="8"/>
      <c r="L20" s="8"/>
      <c r="M20" s="9" t="str">
        <f t="shared" si="1"/>
        <v/>
      </c>
      <c r="N20" s="10">
        <v>8.9</v>
      </c>
      <c r="O20" s="11">
        <v>1.5</v>
      </c>
      <c r="P20" s="12"/>
      <c r="Q20" s="13">
        <f t="shared" si="2"/>
        <v>7</v>
      </c>
      <c r="R20" s="14" t="str">
        <f t="shared" si="3"/>
        <v>Đậu</v>
      </c>
      <c r="S20" s="15" t="str">
        <f t="shared" si="4"/>
        <v/>
      </c>
      <c r="T20" s="16"/>
      <c r="U20" s="3"/>
      <c r="V20" s="164" t="s">
        <v>45</v>
      </c>
      <c r="W20" s="165"/>
      <c r="X20" s="165"/>
      <c r="Y20" s="165"/>
      <c r="Z20" s="165"/>
      <c r="AA20" s="151"/>
      <c r="AB20" s="3"/>
      <c r="AC20" s="164" t="s">
        <v>46</v>
      </c>
      <c r="AD20" s="165"/>
      <c r="AE20" s="165"/>
      <c r="AF20" s="165"/>
      <c r="AG20" s="165"/>
      <c r="AH20" s="151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customHeight="1">
      <c r="A21" s="6">
        <v>10</v>
      </c>
      <c r="B21" s="7" t="s">
        <v>47</v>
      </c>
      <c r="C21" s="8">
        <v>7</v>
      </c>
      <c r="D21" s="8">
        <v>5.8</v>
      </c>
      <c r="E21" s="8">
        <v>6.2</v>
      </c>
      <c r="F21" s="8"/>
      <c r="G21" s="8"/>
      <c r="H21" s="8"/>
      <c r="I21" s="9" t="str">
        <f t="shared" si="0"/>
        <v/>
      </c>
      <c r="J21" s="8">
        <v>6.25</v>
      </c>
      <c r="K21" s="8">
        <v>7</v>
      </c>
      <c r="L21" s="8">
        <v>5.75</v>
      </c>
      <c r="M21" s="9">
        <f t="shared" si="1"/>
        <v>6.333333333333333</v>
      </c>
      <c r="N21" s="10">
        <v>7.8</v>
      </c>
      <c r="O21" s="11">
        <v>1.5</v>
      </c>
      <c r="P21" s="12"/>
      <c r="Q21" s="13">
        <f t="shared" si="2"/>
        <v>7</v>
      </c>
      <c r="R21" s="14" t="str">
        <f t="shared" si="3"/>
        <v/>
      </c>
      <c r="S21" s="15" t="str">
        <f t="shared" si="4"/>
        <v>Đậu</v>
      </c>
      <c r="T21" s="16"/>
      <c r="U21" s="3"/>
      <c r="V21" s="166" t="s">
        <v>29</v>
      </c>
      <c r="W21" s="151"/>
      <c r="X21" s="150" t="s">
        <v>30</v>
      </c>
      <c r="Y21" s="151"/>
      <c r="Z21" s="152" t="s">
        <v>31</v>
      </c>
      <c r="AA21" s="151"/>
      <c r="AB21" s="3"/>
      <c r="AC21" s="166" t="s">
        <v>29</v>
      </c>
      <c r="AD21" s="151"/>
      <c r="AE21" s="150" t="s">
        <v>30</v>
      </c>
      <c r="AF21" s="151"/>
      <c r="AG21" s="152" t="s">
        <v>31</v>
      </c>
      <c r="AH21" s="151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customHeight="1">
      <c r="A22" s="6">
        <v>11</v>
      </c>
      <c r="B22" s="7" t="s">
        <v>48</v>
      </c>
      <c r="C22" s="8">
        <v>4.4000000000000004</v>
      </c>
      <c r="D22" s="8">
        <v>5.3</v>
      </c>
      <c r="E22" s="8">
        <v>4.2</v>
      </c>
      <c r="F22" s="8"/>
      <c r="G22" s="8"/>
      <c r="H22" s="8"/>
      <c r="I22" s="9" t="str">
        <f t="shared" si="0"/>
        <v/>
      </c>
      <c r="J22" s="8">
        <v>3.5</v>
      </c>
      <c r="K22" s="8">
        <v>5.5</v>
      </c>
      <c r="L22" s="8">
        <v>6.75</v>
      </c>
      <c r="M22" s="9">
        <f t="shared" si="1"/>
        <v>5.25</v>
      </c>
      <c r="N22" s="10">
        <v>6.9</v>
      </c>
      <c r="O22" s="11">
        <v>2</v>
      </c>
      <c r="P22" s="12"/>
      <c r="Q22" s="13">
        <f t="shared" si="2"/>
        <v>5.8</v>
      </c>
      <c r="R22" s="14" t="str">
        <f t="shared" si="3"/>
        <v/>
      </c>
      <c r="S22" s="15" t="str">
        <f t="shared" si="4"/>
        <v>Đậu</v>
      </c>
      <c r="T22" s="16"/>
      <c r="U22" s="3"/>
      <c r="V22" s="6" t="s">
        <v>33</v>
      </c>
      <c r="W22" s="6" t="s">
        <v>34</v>
      </c>
      <c r="X22" s="6" t="s">
        <v>33</v>
      </c>
      <c r="Y22" s="6" t="s">
        <v>34</v>
      </c>
      <c r="Z22" s="6" t="s">
        <v>33</v>
      </c>
      <c r="AA22" s="6" t="s">
        <v>34</v>
      </c>
      <c r="AB22" s="3"/>
      <c r="AC22" s="6" t="s">
        <v>33</v>
      </c>
      <c r="AD22" s="6" t="s">
        <v>34</v>
      </c>
      <c r="AE22" s="6" t="s">
        <v>33</v>
      </c>
      <c r="AF22" s="6" t="s">
        <v>34</v>
      </c>
      <c r="AG22" s="6" t="s">
        <v>33</v>
      </c>
      <c r="AH22" s="6" t="s">
        <v>34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customHeight="1">
      <c r="A23" s="6">
        <v>12</v>
      </c>
      <c r="B23" s="7" t="s">
        <v>49</v>
      </c>
      <c r="C23" s="8">
        <v>6.6</v>
      </c>
      <c r="D23" s="8">
        <v>5.3</v>
      </c>
      <c r="E23" s="8">
        <v>4.2</v>
      </c>
      <c r="F23" s="8"/>
      <c r="G23" s="8"/>
      <c r="H23" s="8"/>
      <c r="I23" s="9" t="str">
        <f t="shared" si="0"/>
        <v/>
      </c>
      <c r="J23" s="8">
        <v>5</v>
      </c>
      <c r="K23" s="8">
        <v>6.5</v>
      </c>
      <c r="L23" s="8">
        <v>7</v>
      </c>
      <c r="M23" s="9">
        <f t="shared" si="1"/>
        <v>6.166666666666667</v>
      </c>
      <c r="N23" s="10">
        <v>7.6</v>
      </c>
      <c r="O23" s="11">
        <v>2</v>
      </c>
      <c r="P23" s="12"/>
      <c r="Q23" s="13">
        <f t="shared" si="2"/>
        <v>6.5</v>
      </c>
      <c r="R23" s="14" t="str">
        <f t="shared" si="3"/>
        <v/>
      </c>
      <c r="S23" s="15" t="str">
        <f t="shared" si="4"/>
        <v>Đậu</v>
      </c>
      <c r="T23" s="16"/>
      <c r="U23" s="3"/>
      <c r="V23" s="6">
        <f>COUNTIF(E12:E48,"&lt;=3")</f>
        <v>3</v>
      </c>
      <c r="W23" s="17">
        <f>IF(OR(B12:B26=""),"",V23/COUNTA(B12:B48)*100)</f>
        <v>8.1081081081081088</v>
      </c>
      <c r="X23" s="6">
        <f>COUNTIF(E12:E48,"&gt;=5")</f>
        <v>14</v>
      </c>
      <c r="Y23" s="6">
        <f>IF(OR(B12:B26=""),"",X23/COUNTA(B12:B48)*100)</f>
        <v>37.837837837837839</v>
      </c>
      <c r="Z23" s="6">
        <f>COUNTIF(E12:E48,"&gt;=8")</f>
        <v>0</v>
      </c>
      <c r="AA23" s="6">
        <f>IF(OR(B12:B26=""),"",Z23/COUNTA(B12:B48)*100)</f>
        <v>0</v>
      </c>
      <c r="AB23" s="3"/>
      <c r="AC23" s="6">
        <f>COUNTIF(K12:K48,"&lt;=3")</f>
        <v>0</v>
      </c>
      <c r="AD23" s="6">
        <f>IF(OR(B12:B26=""),"",AC23/COUNTA(B12:B48)*100)</f>
        <v>0</v>
      </c>
      <c r="AE23" s="6">
        <f>COUNTIF(K12:K48,"&gt;=5")</f>
        <v>30</v>
      </c>
      <c r="AF23" s="6">
        <f>IF(OR(B12:B26=""),"",AE23/COUNTA(B12:B48)*100)</f>
        <v>81.081081081081081</v>
      </c>
      <c r="AG23" s="6">
        <f>COUNTIF(K12:K48,"&gt;=8")</f>
        <v>8</v>
      </c>
      <c r="AH23" s="6">
        <f>IF(OR(B12:B26=""),"",AG23/COUNTA(B12:B48)*100)</f>
        <v>21.621621621621621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customHeight="1">
      <c r="A24" s="6">
        <v>13</v>
      </c>
      <c r="B24" s="7" t="s">
        <v>50</v>
      </c>
      <c r="C24" s="8">
        <v>4.5999999999999996</v>
      </c>
      <c r="D24" s="8">
        <v>5.5</v>
      </c>
      <c r="E24" s="8">
        <v>3</v>
      </c>
      <c r="F24" s="8"/>
      <c r="G24" s="8"/>
      <c r="H24" s="8"/>
      <c r="I24" s="9" t="str">
        <f t="shared" si="0"/>
        <v/>
      </c>
      <c r="J24" s="8">
        <v>3.5</v>
      </c>
      <c r="K24" s="8">
        <v>5</v>
      </c>
      <c r="L24" s="8">
        <v>6</v>
      </c>
      <c r="M24" s="9">
        <f t="shared" si="1"/>
        <v>4.833333333333333</v>
      </c>
      <c r="N24" s="10">
        <v>7</v>
      </c>
      <c r="O24" s="11">
        <v>2</v>
      </c>
      <c r="P24" s="12"/>
      <c r="Q24" s="13">
        <f t="shared" si="2"/>
        <v>5.6</v>
      </c>
      <c r="R24" s="14" t="str">
        <f t="shared" si="3"/>
        <v/>
      </c>
      <c r="S24" s="15" t="str">
        <f t="shared" si="4"/>
        <v>Đậu</v>
      </c>
      <c r="T24" s="1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customHeight="1">
      <c r="A25" s="6">
        <v>14</v>
      </c>
      <c r="B25" s="7" t="s">
        <v>51</v>
      </c>
      <c r="C25" s="8">
        <v>4.5999999999999996</v>
      </c>
      <c r="D25" s="8">
        <v>4</v>
      </c>
      <c r="E25" s="8">
        <v>4.2</v>
      </c>
      <c r="F25" s="8"/>
      <c r="G25" s="8"/>
      <c r="H25" s="8"/>
      <c r="I25" s="9" t="str">
        <f t="shared" si="0"/>
        <v/>
      </c>
      <c r="J25" s="8">
        <v>5</v>
      </c>
      <c r="K25" s="8">
        <v>7.25</v>
      </c>
      <c r="L25" s="8">
        <v>5.25</v>
      </c>
      <c r="M25" s="9">
        <f t="shared" si="1"/>
        <v>5.833333333333333</v>
      </c>
      <c r="N25" s="10">
        <v>7.5</v>
      </c>
      <c r="O25" s="11">
        <v>2</v>
      </c>
      <c r="P25" s="12"/>
      <c r="Q25" s="13">
        <f t="shared" si="2"/>
        <v>5.9</v>
      </c>
      <c r="R25" s="14" t="str">
        <f t="shared" si="3"/>
        <v/>
      </c>
      <c r="S25" s="15" t="str">
        <f t="shared" si="4"/>
        <v>Đậu</v>
      </c>
      <c r="T25" s="16"/>
      <c r="U25" s="3"/>
      <c r="V25" s="164" t="s">
        <v>52</v>
      </c>
      <c r="W25" s="165"/>
      <c r="X25" s="165"/>
      <c r="Y25" s="165"/>
      <c r="Z25" s="165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customHeight="1">
      <c r="A26" s="6">
        <v>15</v>
      </c>
      <c r="B26" s="7" t="s">
        <v>53</v>
      </c>
      <c r="C26" s="8">
        <v>6.2</v>
      </c>
      <c r="D26" s="8">
        <v>8</v>
      </c>
      <c r="E26" s="8">
        <v>5.4</v>
      </c>
      <c r="F26" s="8"/>
      <c r="G26" s="8"/>
      <c r="H26" s="8"/>
      <c r="I26" s="9" t="str">
        <f t="shared" si="0"/>
        <v/>
      </c>
      <c r="J26" s="8">
        <v>8.75</v>
      </c>
      <c r="K26" s="8">
        <v>8.25</v>
      </c>
      <c r="L26" s="8">
        <v>6.25</v>
      </c>
      <c r="M26" s="9">
        <f t="shared" si="1"/>
        <v>7.75</v>
      </c>
      <c r="N26" s="10">
        <v>8.9</v>
      </c>
      <c r="O26" s="11">
        <v>2</v>
      </c>
      <c r="P26" s="12"/>
      <c r="Q26" s="13">
        <f t="shared" si="2"/>
        <v>7.8</v>
      </c>
      <c r="R26" s="14" t="str">
        <f t="shared" si="3"/>
        <v/>
      </c>
      <c r="S26" s="15" t="str">
        <f t="shared" si="4"/>
        <v>Đậu</v>
      </c>
      <c r="T26" s="16"/>
      <c r="U26" s="3"/>
      <c r="V26" s="166" t="s">
        <v>29</v>
      </c>
      <c r="W26" s="151"/>
      <c r="X26" s="150" t="s">
        <v>30</v>
      </c>
      <c r="Y26" s="151"/>
      <c r="Z26" s="152" t="s">
        <v>31</v>
      </c>
      <c r="AA26" s="151"/>
      <c r="AB26" s="3"/>
      <c r="AC26" s="164" t="s">
        <v>54</v>
      </c>
      <c r="AD26" s="165"/>
      <c r="AE26" s="165"/>
      <c r="AF26" s="165"/>
      <c r="AG26" s="165"/>
      <c r="AH26" s="151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customHeight="1">
      <c r="A27" s="6">
        <v>16</v>
      </c>
      <c r="B27" s="7" t="s">
        <v>55</v>
      </c>
      <c r="C27" s="8">
        <v>5</v>
      </c>
      <c r="D27" s="8">
        <v>5.8</v>
      </c>
      <c r="E27" s="8">
        <v>4.4000000000000004</v>
      </c>
      <c r="F27" s="8"/>
      <c r="G27" s="8"/>
      <c r="H27" s="8"/>
      <c r="I27" s="9" t="str">
        <f t="shared" si="0"/>
        <v/>
      </c>
      <c r="J27" s="8">
        <v>5.25</v>
      </c>
      <c r="K27" s="8">
        <v>8</v>
      </c>
      <c r="L27" s="8">
        <v>6.25</v>
      </c>
      <c r="M27" s="9">
        <f t="shared" si="1"/>
        <v>6.5</v>
      </c>
      <c r="N27" s="10">
        <v>7.4</v>
      </c>
      <c r="O27" s="11">
        <v>2</v>
      </c>
      <c r="P27" s="12"/>
      <c r="Q27" s="13">
        <f t="shared" si="2"/>
        <v>6.4</v>
      </c>
      <c r="R27" s="14" t="str">
        <f t="shared" si="3"/>
        <v/>
      </c>
      <c r="S27" s="15" t="str">
        <f t="shared" si="4"/>
        <v>Đậu</v>
      </c>
      <c r="T27" s="16"/>
      <c r="U27" s="3"/>
      <c r="V27" s="6" t="s">
        <v>33</v>
      </c>
      <c r="W27" s="6" t="s">
        <v>34</v>
      </c>
      <c r="X27" s="6" t="s">
        <v>33</v>
      </c>
      <c r="Y27" s="6" t="s">
        <v>34</v>
      </c>
      <c r="Z27" s="6" t="s">
        <v>33</v>
      </c>
      <c r="AA27" s="6" t="s">
        <v>34</v>
      </c>
      <c r="AB27" s="3"/>
      <c r="AC27" s="166" t="s">
        <v>29</v>
      </c>
      <c r="AD27" s="151"/>
      <c r="AE27" s="150" t="s">
        <v>30</v>
      </c>
      <c r="AF27" s="151"/>
      <c r="AG27" s="152" t="s">
        <v>31</v>
      </c>
      <c r="AH27" s="151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customHeight="1">
      <c r="A28" s="6">
        <v>17</v>
      </c>
      <c r="B28" s="7" t="s">
        <v>56</v>
      </c>
      <c r="C28" s="8">
        <v>6</v>
      </c>
      <c r="D28" s="8">
        <v>5.3</v>
      </c>
      <c r="E28" s="8">
        <v>3.4</v>
      </c>
      <c r="F28" s="18"/>
      <c r="G28" s="8"/>
      <c r="H28" s="8"/>
      <c r="I28" s="9" t="str">
        <f t="shared" si="0"/>
        <v/>
      </c>
      <c r="J28" s="8">
        <v>4.5</v>
      </c>
      <c r="K28" s="8">
        <v>7.5</v>
      </c>
      <c r="L28" s="8">
        <v>7</v>
      </c>
      <c r="M28" s="9">
        <f t="shared" si="1"/>
        <v>6.333333333333333</v>
      </c>
      <c r="N28" s="10">
        <v>8.4</v>
      </c>
      <c r="O28" s="11">
        <v>2</v>
      </c>
      <c r="P28" s="12"/>
      <c r="Q28" s="13">
        <f t="shared" si="2"/>
        <v>6.6</v>
      </c>
      <c r="R28" s="14" t="str">
        <f t="shared" si="3"/>
        <v/>
      </c>
      <c r="S28" s="15" t="str">
        <f t="shared" si="4"/>
        <v>Đậu</v>
      </c>
      <c r="T28" s="16"/>
      <c r="U28" s="3"/>
      <c r="V28" s="6">
        <f>COUNTIF(F12:F48,"&lt;=3")</f>
        <v>0</v>
      </c>
      <c r="W28" s="6">
        <f>IF(OR(B12:B29=""),"",V28/COUNTA(B12:B48)*100)</f>
        <v>0</v>
      </c>
      <c r="X28" s="6">
        <f>COUNTIF(F12:F48,"&gt;=5")</f>
        <v>4</v>
      </c>
      <c r="Y28" s="6">
        <f>IF(OR(B12:B29=""),"",X28/COUNTA(B12:B48)*100)</f>
        <v>10.810810810810811</v>
      </c>
      <c r="Z28" s="6">
        <f>COUNTIF(F12:F48,"&gt;=8")</f>
        <v>1</v>
      </c>
      <c r="AA28" s="6">
        <f>IF(OR(B12:B29=""),"",Z28/COUNTA(B12:B48)*100)</f>
        <v>2.7027027027027026</v>
      </c>
      <c r="AB28" s="3"/>
      <c r="AC28" s="6" t="s">
        <v>33</v>
      </c>
      <c r="AD28" s="6" t="s">
        <v>34</v>
      </c>
      <c r="AE28" s="6" t="s">
        <v>33</v>
      </c>
      <c r="AF28" s="6" t="s">
        <v>34</v>
      </c>
      <c r="AG28" s="6" t="s">
        <v>33</v>
      </c>
      <c r="AH28" s="6" t="s">
        <v>34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customHeight="1">
      <c r="A29" s="6">
        <v>18</v>
      </c>
      <c r="B29" s="7" t="s">
        <v>57</v>
      </c>
      <c r="C29" s="8">
        <v>6.6</v>
      </c>
      <c r="D29" s="8">
        <v>4</v>
      </c>
      <c r="E29" s="8">
        <v>4</v>
      </c>
      <c r="F29" s="8"/>
      <c r="G29" s="8"/>
      <c r="H29" s="8"/>
      <c r="I29" s="9" t="str">
        <f t="shared" si="0"/>
        <v/>
      </c>
      <c r="J29" s="8">
        <v>3</v>
      </c>
      <c r="K29" s="8">
        <v>5.5</v>
      </c>
      <c r="L29" s="8">
        <v>4.5</v>
      </c>
      <c r="M29" s="9">
        <f t="shared" si="1"/>
        <v>4.333333333333333</v>
      </c>
      <c r="N29" s="10">
        <v>7.5</v>
      </c>
      <c r="O29" s="11">
        <v>2</v>
      </c>
      <c r="P29" s="12"/>
      <c r="Q29" s="13">
        <f t="shared" si="2"/>
        <v>5.9</v>
      </c>
      <c r="R29" s="14" t="str">
        <f t="shared" si="3"/>
        <v/>
      </c>
      <c r="S29" s="15" t="str">
        <f t="shared" si="4"/>
        <v>Đậu</v>
      </c>
      <c r="T29" s="16"/>
      <c r="U29" s="3"/>
      <c r="V29" s="3"/>
      <c r="W29" s="3"/>
      <c r="X29" s="3"/>
      <c r="Y29" s="3"/>
      <c r="Z29" s="3"/>
      <c r="AA29" s="3"/>
      <c r="AB29" s="3"/>
      <c r="AC29" s="6">
        <f>COUNTIF(L12:L48,"&lt;=3")</f>
        <v>0</v>
      </c>
      <c r="AD29" s="6">
        <f>IF(OR(B12:B31=""),"",AC29/COUNTA(B12:B48)*100)</f>
        <v>0</v>
      </c>
      <c r="AE29" s="6">
        <f>COUNTIF(L12:L48,"&gt;=5")</f>
        <v>31</v>
      </c>
      <c r="AF29" s="6">
        <f>IF(OR(B12:B31=""),"",AE29/COUNTA(B12:B48)*100)</f>
        <v>83.78378378378379</v>
      </c>
      <c r="AG29" s="6">
        <f>COUNTIF(L12:L48,"&gt;=8")</f>
        <v>1</v>
      </c>
      <c r="AH29" s="6">
        <f>IF(OR(B12:B31=""),"",AG29/COUNTA(B12:B48)*100)</f>
        <v>2.7027027027027026</v>
      </c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customHeight="1">
      <c r="A30" s="6">
        <v>19</v>
      </c>
      <c r="B30" s="7" t="s">
        <v>58</v>
      </c>
      <c r="C30" s="8">
        <v>6.6</v>
      </c>
      <c r="D30" s="8">
        <v>6.5</v>
      </c>
      <c r="E30" s="8">
        <v>4.8</v>
      </c>
      <c r="F30" s="8"/>
      <c r="G30" s="8"/>
      <c r="H30" s="8"/>
      <c r="I30" s="9" t="str">
        <f t="shared" si="0"/>
        <v/>
      </c>
      <c r="J30" s="8">
        <v>6.25</v>
      </c>
      <c r="K30" s="8">
        <v>8.75</v>
      </c>
      <c r="L30" s="8">
        <v>7.25</v>
      </c>
      <c r="M30" s="9">
        <f t="shared" si="1"/>
        <v>7.416666666666667</v>
      </c>
      <c r="N30" s="10">
        <v>8</v>
      </c>
      <c r="O30" s="11">
        <v>2</v>
      </c>
      <c r="P30" s="12"/>
      <c r="Q30" s="13">
        <f t="shared" si="2"/>
        <v>7.2</v>
      </c>
      <c r="R30" s="14" t="str">
        <f t="shared" si="3"/>
        <v/>
      </c>
      <c r="S30" s="15" t="str">
        <f t="shared" si="4"/>
        <v>Đậu</v>
      </c>
      <c r="T30" s="16"/>
      <c r="U30" s="3"/>
      <c r="V30" s="164" t="s">
        <v>59</v>
      </c>
      <c r="W30" s="165"/>
      <c r="X30" s="165"/>
      <c r="Y30" s="165"/>
      <c r="Z30" s="165"/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5.75" customHeight="1">
      <c r="A31" s="6">
        <v>20</v>
      </c>
      <c r="B31" s="7" t="s">
        <v>60</v>
      </c>
      <c r="C31" s="8">
        <v>7</v>
      </c>
      <c r="D31" s="8">
        <v>6</v>
      </c>
      <c r="E31" s="8">
        <v>4</v>
      </c>
      <c r="F31" s="8"/>
      <c r="G31" s="8"/>
      <c r="H31" s="8"/>
      <c r="I31" s="9" t="str">
        <f t="shared" si="0"/>
        <v/>
      </c>
      <c r="J31" s="8">
        <v>3.25</v>
      </c>
      <c r="K31" s="8">
        <v>7.5</v>
      </c>
      <c r="L31" s="8">
        <v>8</v>
      </c>
      <c r="M31" s="9">
        <f t="shared" si="1"/>
        <v>6.25</v>
      </c>
      <c r="N31" s="10">
        <v>8</v>
      </c>
      <c r="O31" s="11">
        <v>2</v>
      </c>
      <c r="P31" s="12"/>
      <c r="Q31" s="13">
        <f t="shared" si="2"/>
        <v>6.8</v>
      </c>
      <c r="R31" s="14" t="str">
        <f t="shared" si="3"/>
        <v/>
      </c>
      <c r="S31" s="15" t="str">
        <f t="shared" si="4"/>
        <v>Đậu</v>
      </c>
      <c r="T31" s="16"/>
      <c r="U31" s="3"/>
      <c r="V31" s="166" t="s">
        <v>29</v>
      </c>
      <c r="W31" s="151"/>
      <c r="X31" s="150" t="s">
        <v>30</v>
      </c>
      <c r="Y31" s="151"/>
      <c r="Z31" s="152" t="s">
        <v>31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5.75" customHeight="1">
      <c r="A32" s="6">
        <v>21</v>
      </c>
      <c r="B32" s="7" t="s">
        <v>61</v>
      </c>
      <c r="C32" s="8">
        <v>6.6</v>
      </c>
      <c r="D32" s="8">
        <v>7.5</v>
      </c>
      <c r="E32" s="8">
        <v>4</v>
      </c>
      <c r="F32" s="8">
        <v>7</v>
      </c>
      <c r="G32" s="8">
        <v>5.5</v>
      </c>
      <c r="H32" s="8">
        <v>6.25</v>
      </c>
      <c r="I32" s="9">
        <f t="shared" si="0"/>
        <v>6.25</v>
      </c>
      <c r="J32" s="8"/>
      <c r="K32" s="8"/>
      <c r="L32" s="8"/>
      <c r="M32" s="9" t="str">
        <f t="shared" si="1"/>
        <v/>
      </c>
      <c r="N32" s="10">
        <v>8.5</v>
      </c>
      <c r="O32" s="11">
        <v>2</v>
      </c>
      <c r="P32" s="12"/>
      <c r="Q32" s="13">
        <f t="shared" si="2"/>
        <v>7.2</v>
      </c>
      <c r="R32" s="14" t="str">
        <f t="shared" si="3"/>
        <v>Đậu</v>
      </c>
      <c r="S32" s="15" t="str">
        <f t="shared" si="4"/>
        <v/>
      </c>
      <c r="T32" s="16"/>
      <c r="U32" s="3"/>
      <c r="V32" s="6" t="s">
        <v>33</v>
      </c>
      <c r="W32" s="6" t="s">
        <v>34</v>
      </c>
      <c r="X32" s="6" t="s">
        <v>33</v>
      </c>
      <c r="Y32" s="6" t="s">
        <v>34</v>
      </c>
      <c r="Z32" s="6" t="s">
        <v>33</v>
      </c>
      <c r="AA32" s="6" t="s">
        <v>34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customHeight="1">
      <c r="A33" s="6">
        <v>22</v>
      </c>
      <c r="B33" s="7" t="s">
        <v>62</v>
      </c>
      <c r="C33" s="8">
        <v>4.5999999999999996</v>
      </c>
      <c r="D33" s="8">
        <v>5</v>
      </c>
      <c r="E33" s="8">
        <v>3</v>
      </c>
      <c r="F33" s="8"/>
      <c r="G33" s="8"/>
      <c r="H33" s="8"/>
      <c r="I33" s="9" t="str">
        <f t="shared" si="0"/>
        <v/>
      </c>
      <c r="J33" s="8">
        <v>4.25</v>
      </c>
      <c r="K33" s="8">
        <v>5.75</v>
      </c>
      <c r="L33" s="8">
        <v>5.5</v>
      </c>
      <c r="M33" s="9">
        <f t="shared" si="1"/>
        <v>5.166666666666667</v>
      </c>
      <c r="N33" s="10">
        <v>8</v>
      </c>
      <c r="O33" s="11">
        <v>2</v>
      </c>
      <c r="P33" s="12"/>
      <c r="Q33" s="13">
        <f t="shared" si="2"/>
        <v>5.9</v>
      </c>
      <c r="R33" s="14" t="str">
        <f t="shared" si="3"/>
        <v/>
      </c>
      <c r="S33" s="15" t="str">
        <f t="shared" si="4"/>
        <v>Đậu</v>
      </c>
      <c r="T33" s="16"/>
      <c r="U33" s="3"/>
      <c r="V33" s="6">
        <f>COUNTIF(G12:G48,"&lt;=3")</f>
        <v>0</v>
      </c>
      <c r="W33" s="6">
        <f>IF(OR(B12:B35=""),"",V33/COUNTA(B12:B48)*100)</f>
        <v>0</v>
      </c>
      <c r="X33" s="6">
        <f>COUNTIF(G12:G48,"&gt;=5")</f>
        <v>5</v>
      </c>
      <c r="Y33" s="6">
        <f>IF(OR(B12:B35=""),"",X33/COUNTA(B12:B48)*100)</f>
        <v>13.513513513513514</v>
      </c>
      <c r="Z33" s="6">
        <f>COUNTIF(G12:G48,"&gt;=8")</f>
        <v>0</v>
      </c>
      <c r="AA33" s="6">
        <f>IF(OR(B12:B35=""),"",Z33/COUNTA(B12:B48)*100)</f>
        <v>0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customHeight="1">
      <c r="A34" s="6">
        <v>23</v>
      </c>
      <c r="B34" s="7" t="s">
        <v>63</v>
      </c>
      <c r="C34" s="8">
        <v>4.5999999999999996</v>
      </c>
      <c r="D34" s="8">
        <v>4.8</v>
      </c>
      <c r="E34" s="8">
        <v>6.2</v>
      </c>
      <c r="F34" s="8">
        <v>3.75</v>
      </c>
      <c r="G34" s="8">
        <v>6.5</v>
      </c>
      <c r="H34" s="8">
        <v>4.25</v>
      </c>
      <c r="I34" s="9">
        <f t="shared" si="0"/>
        <v>4.833333333333333</v>
      </c>
      <c r="J34" s="8"/>
      <c r="K34" s="8"/>
      <c r="L34" s="8"/>
      <c r="M34" s="9" t="str">
        <f t="shared" si="1"/>
        <v/>
      </c>
      <c r="N34" s="10">
        <v>7.6</v>
      </c>
      <c r="O34" s="11">
        <v>1.5</v>
      </c>
      <c r="P34" s="12"/>
      <c r="Q34" s="13">
        <f t="shared" si="2"/>
        <v>6.1</v>
      </c>
      <c r="R34" s="14" t="str">
        <f t="shared" si="3"/>
        <v>Đậu</v>
      </c>
      <c r="S34" s="15" t="str">
        <f t="shared" si="4"/>
        <v/>
      </c>
      <c r="T34" s="1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customHeight="1">
      <c r="A35" s="6">
        <v>24</v>
      </c>
      <c r="B35" s="7" t="s">
        <v>64</v>
      </c>
      <c r="C35" s="8">
        <v>5.8</v>
      </c>
      <c r="D35" s="8">
        <v>6.5</v>
      </c>
      <c r="E35" s="8">
        <v>4.8</v>
      </c>
      <c r="F35" s="8"/>
      <c r="G35" s="8"/>
      <c r="H35" s="8"/>
      <c r="I35" s="9" t="str">
        <f t="shared" si="0"/>
        <v/>
      </c>
      <c r="J35" s="8">
        <v>5.25</v>
      </c>
      <c r="K35" s="8">
        <v>6.75</v>
      </c>
      <c r="L35" s="8">
        <v>6.25</v>
      </c>
      <c r="M35" s="9">
        <f t="shared" si="1"/>
        <v>6.083333333333333</v>
      </c>
      <c r="N35" s="10">
        <v>7.1</v>
      </c>
      <c r="O35" s="11">
        <v>1.5</v>
      </c>
      <c r="P35" s="12"/>
      <c r="Q35" s="13">
        <f t="shared" si="2"/>
        <v>6.4</v>
      </c>
      <c r="R35" s="14" t="str">
        <f t="shared" si="3"/>
        <v/>
      </c>
      <c r="S35" s="15" t="str">
        <f t="shared" si="4"/>
        <v>Đậu</v>
      </c>
      <c r="T35" s="1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customHeight="1">
      <c r="A36" s="6">
        <v>25</v>
      </c>
      <c r="B36" s="7" t="s">
        <v>65</v>
      </c>
      <c r="C36" s="8">
        <v>4.2</v>
      </c>
      <c r="D36" s="8">
        <v>3.8</v>
      </c>
      <c r="E36" s="8">
        <v>3.8</v>
      </c>
      <c r="F36" s="8"/>
      <c r="G36" s="8"/>
      <c r="H36" s="8"/>
      <c r="I36" s="9" t="str">
        <f t="shared" si="0"/>
        <v/>
      </c>
      <c r="J36" s="8">
        <v>2.25</v>
      </c>
      <c r="K36" s="8">
        <v>4</v>
      </c>
      <c r="L36" s="8">
        <v>5.75</v>
      </c>
      <c r="M36" s="9">
        <f t="shared" si="1"/>
        <v>4</v>
      </c>
      <c r="N36" s="10">
        <v>6.4</v>
      </c>
      <c r="O36" s="11">
        <v>1.5</v>
      </c>
      <c r="P36" s="12"/>
      <c r="Q36" s="13">
        <f t="shared" si="2"/>
        <v>4.9000000000000004</v>
      </c>
      <c r="R36" s="14" t="str">
        <f t="shared" si="3"/>
        <v/>
      </c>
      <c r="S36" s="15" t="str">
        <f t="shared" si="4"/>
        <v>Hỏng</v>
      </c>
      <c r="T36" s="16"/>
      <c r="U36" s="3"/>
      <c r="V36" s="3"/>
      <c r="W36" s="167" t="s">
        <v>66</v>
      </c>
      <c r="X36" s="151"/>
      <c r="Y36" s="168" t="s">
        <v>67</v>
      </c>
      <c r="Z36" s="151"/>
      <c r="AA36" s="169" t="s">
        <v>68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5.75" customHeight="1">
      <c r="A37" s="6">
        <v>26</v>
      </c>
      <c r="B37" s="7" t="s">
        <v>69</v>
      </c>
      <c r="C37" s="8">
        <v>6.2</v>
      </c>
      <c r="D37" s="8">
        <v>8</v>
      </c>
      <c r="E37" s="8">
        <v>5.6</v>
      </c>
      <c r="F37" s="8"/>
      <c r="G37" s="8"/>
      <c r="H37" s="8"/>
      <c r="I37" s="9" t="str">
        <f t="shared" si="0"/>
        <v/>
      </c>
      <c r="J37" s="8">
        <v>3.5</v>
      </c>
      <c r="K37" s="8">
        <v>6.25</v>
      </c>
      <c r="L37" s="8">
        <v>7</v>
      </c>
      <c r="M37" s="9">
        <f t="shared" si="1"/>
        <v>5.583333333333333</v>
      </c>
      <c r="N37" s="10">
        <v>8.6999999999999993</v>
      </c>
      <c r="O37" s="11">
        <v>2</v>
      </c>
      <c r="P37" s="12"/>
      <c r="Q37" s="13">
        <f t="shared" si="2"/>
        <v>7.4</v>
      </c>
      <c r="R37" s="14" t="str">
        <f t="shared" si="3"/>
        <v/>
      </c>
      <c r="S37" s="15" t="str">
        <f t="shared" si="4"/>
        <v>Đậu</v>
      </c>
      <c r="T37" s="16"/>
      <c r="U37" s="3"/>
      <c r="V37" s="3"/>
      <c r="W37" s="19" t="s">
        <v>70</v>
      </c>
      <c r="X37" s="20" t="s">
        <v>71</v>
      </c>
      <c r="Y37" s="21" t="s">
        <v>70</v>
      </c>
      <c r="Z37" s="22" t="s">
        <v>71</v>
      </c>
      <c r="AA37" s="21" t="s">
        <v>70</v>
      </c>
      <c r="AB37" s="22" t="s">
        <v>71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5.75" customHeight="1">
      <c r="A38" s="6">
        <v>27</v>
      </c>
      <c r="B38" s="7" t="s">
        <v>72</v>
      </c>
      <c r="C38" s="8">
        <v>6.6</v>
      </c>
      <c r="D38" s="8">
        <v>8.3000000000000007</v>
      </c>
      <c r="E38" s="8">
        <v>5.6</v>
      </c>
      <c r="F38" s="8"/>
      <c r="G38" s="8"/>
      <c r="H38" s="8"/>
      <c r="I38" s="9" t="str">
        <f t="shared" si="0"/>
        <v/>
      </c>
      <c r="J38" s="8">
        <v>4.25</v>
      </c>
      <c r="K38" s="8">
        <v>8.25</v>
      </c>
      <c r="L38" s="8">
        <v>7</v>
      </c>
      <c r="M38" s="9">
        <f t="shared" si="1"/>
        <v>6.5</v>
      </c>
      <c r="N38" s="10">
        <v>8.6999999999999993</v>
      </c>
      <c r="O38" s="11">
        <v>2</v>
      </c>
      <c r="P38" s="12"/>
      <c r="Q38" s="13">
        <f t="shared" si="2"/>
        <v>7.7</v>
      </c>
      <c r="R38" s="14" t="str">
        <f t="shared" si="3"/>
        <v/>
      </c>
      <c r="S38" s="15" t="str">
        <f t="shared" si="4"/>
        <v>Đậu</v>
      </c>
      <c r="T38" s="16"/>
      <c r="U38" s="3"/>
      <c r="V38" s="3"/>
      <c r="W38" s="23">
        <f>COUNTIF(R12:R48,"Đậu")</f>
        <v>5</v>
      </c>
      <c r="X38" s="23">
        <f>COUNTIF(R12:R48,"Hỏng")</f>
        <v>0</v>
      </c>
      <c r="Y38" s="23">
        <f>COUNTIF(S12:S48,"Đậu")</f>
        <v>31</v>
      </c>
      <c r="Z38" s="23">
        <f>COUNTIF(S12:S48,"Hỏng")</f>
        <v>1</v>
      </c>
      <c r="AA38" s="24">
        <f t="shared" ref="AA38:AB38" si="5">SUM(W38,Y38)</f>
        <v>36</v>
      </c>
      <c r="AB38" s="24">
        <f t="shared" si="5"/>
        <v>1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15.75" customHeight="1">
      <c r="A39" s="6">
        <v>28</v>
      </c>
      <c r="B39" s="7" t="s">
        <v>73</v>
      </c>
      <c r="C39" s="8">
        <v>5.2</v>
      </c>
      <c r="D39" s="8">
        <v>4.3</v>
      </c>
      <c r="E39" s="8">
        <v>5</v>
      </c>
      <c r="F39" s="8"/>
      <c r="G39" s="8"/>
      <c r="H39" s="8"/>
      <c r="I39" s="9" t="str">
        <f t="shared" si="0"/>
        <v/>
      </c>
      <c r="J39" s="8">
        <v>3.75</v>
      </c>
      <c r="K39" s="8">
        <v>5.25</v>
      </c>
      <c r="L39" s="8">
        <v>5.5</v>
      </c>
      <c r="M39" s="9">
        <f t="shared" si="1"/>
        <v>4.833333333333333</v>
      </c>
      <c r="N39" s="10">
        <v>7.5</v>
      </c>
      <c r="O39" s="11">
        <v>2</v>
      </c>
      <c r="P39" s="12"/>
      <c r="Q39" s="13">
        <f t="shared" si="2"/>
        <v>6</v>
      </c>
      <c r="R39" s="14" t="str">
        <f t="shared" si="3"/>
        <v/>
      </c>
      <c r="S39" s="15" t="str">
        <f t="shared" si="4"/>
        <v>Đậu</v>
      </c>
      <c r="T39" s="1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customHeight="1">
      <c r="A40" s="6">
        <v>29</v>
      </c>
      <c r="B40" s="7" t="s">
        <v>74</v>
      </c>
      <c r="C40" s="8">
        <v>2.6</v>
      </c>
      <c r="D40" s="8">
        <v>5</v>
      </c>
      <c r="E40" s="8">
        <v>2</v>
      </c>
      <c r="F40" s="8"/>
      <c r="G40" s="8"/>
      <c r="H40" s="8"/>
      <c r="I40" s="9" t="str">
        <f t="shared" si="0"/>
        <v/>
      </c>
      <c r="J40" s="8">
        <v>3.25</v>
      </c>
      <c r="K40" s="8">
        <v>5.5</v>
      </c>
      <c r="L40" s="8">
        <v>5.5</v>
      </c>
      <c r="M40" s="9">
        <f t="shared" si="1"/>
        <v>4.75</v>
      </c>
      <c r="N40" s="10">
        <v>7.1</v>
      </c>
      <c r="O40" s="11">
        <v>2</v>
      </c>
      <c r="P40" s="12"/>
      <c r="Q40" s="13">
        <f t="shared" si="2"/>
        <v>5</v>
      </c>
      <c r="R40" s="14" t="str">
        <f t="shared" si="3"/>
        <v/>
      </c>
      <c r="S40" s="15" t="str">
        <f t="shared" si="4"/>
        <v>Đậu</v>
      </c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customHeight="1">
      <c r="A41" s="6">
        <v>30</v>
      </c>
      <c r="B41" s="7" t="s">
        <v>75</v>
      </c>
      <c r="C41" s="8">
        <v>5</v>
      </c>
      <c r="D41" s="8">
        <v>4.8</v>
      </c>
      <c r="E41" s="8">
        <v>4.8</v>
      </c>
      <c r="F41" s="8"/>
      <c r="G41" s="8"/>
      <c r="H41" s="8"/>
      <c r="I41" s="9" t="str">
        <f t="shared" si="0"/>
        <v/>
      </c>
      <c r="J41" s="8">
        <v>5.5</v>
      </c>
      <c r="K41" s="8">
        <v>7</v>
      </c>
      <c r="L41" s="8">
        <v>5.5</v>
      </c>
      <c r="M41" s="9">
        <f t="shared" si="1"/>
        <v>6</v>
      </c>
      <c r="N41" s="10">
        <v>7.5</v>
      </c>
      <c r="O41" s="11">
        <v>2</v>
      </c>
      <c r="P41" s="12"/>
      <c r="Q41" s="13">
        <f t="shared" si="2"/>
        <v>6.2</v>
      </c>
      <c r="R41" s="14" t="str">
        <f t="shared" si="3"/>
        <v/>
      </c>
      <c r="S41" s="15" t="str">
        <f t="shared" si="4"/>
        <v>Đậu</v>
      </c>
      <c r="T41" s="1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customHeight="1">
      <c r="A42" s="6">
        <v>31</v>
      </c>
      <c r="B42" s="7" t="s">
        <v>76</v>
      </c>
      <c r="C42" s="8">
        <v>8.1999999999999993</v>
      </c>
      <c r="D42" s="8">
        <v>5.8</v>
      </c>
      <c r="E42" s="8">
        <v>7.4</v>
      </c>
      <c r="F42" s="8">
        <v>7.25</v>
      </c>
      <c r="G42" s="8">
        <v>6</v>
      </c>
      <c r="H42" s="8">
        <v>5</v>
      </c>
      <c r="I42" s="9">
        <f t="shared" si="0"/>
        <v>6.083333333333333</v>
      </c>
      <c r="J42" s="8"/>
      <c r="K42" s="8"/>
      <c r="L42" s="8"/>
      <c r="M42" s="9" t="str">
        <f t="shared" si="1"/>
        <v/>
      </c>
      <c r="N42" s="10">
        <v>8.9</v>
      </c>
      <c r="O42" s="11">
        <v>2</v>
      </c>
      <c r="P42" s="12"/>
      <c r="Q42" s="13">
        <f t="shared" si="2"/>
        <v>7.8</v>
      </c>
      <c r="R42" s="14" t="str">
        <f t="shared" si="3"/>
        <v>Đậu</v>
      </c>
      <c r="S42" s="15" t="str">
        <f t="shared" si="4"/>
        <v/>
      </c>
      <c r="T42" s="1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.75" customHeight="1">
      <c r="A43" s="6">
        <v>32</v>
      </c>
      <c r="B43" s="7" t="s">
        <v>77</v>
      </c>
      <c r="C43" s="25">
        <v>5.4</v>
      </c>
      <c r="D43" s="25">
        <v>5.3</v>
      </c>
      <c r="E43" s="25">
        <v>7</v>
      </c>
      <c r="F43" s="25"/>
      <c r="G43" s="25"/>
      <c r="H43" s="25"/>
      <c r="I43" s="26" t="str">
        <f t="shared" si="0"/>
        <v/>
      </c>
      <c r="J43" s="25">
        <v>3.5</v>
      </c>
      <c r="K43" s="25">
        <v>6.25</v>
      </c>
      <c r="L43" s="25">
        <v>6</v>
      </c>
      <c r="M43" s="26">
        <f t="shared" si="1"/>
        <v>5.25</v>
      </c>
      <c r="N43" s="10">
        <v>7.8</v>
      </c>
      <c r="O43" s="11">
        <v>2</v>
      </c>
      <c r="P43" s="27"/>
      <c r="Q43" s="13">
        <f t="shared" si="2"/>
        <v>6.7</v>
      </c>
      <c r="R43" s="14" t="str">
        <f t="shared" si="3"/>
        <v/>
      </c>
      <c r="S43" s="15" t="str">
        <f t="shared" si="4"/>
        <v>Đậu</v>
      </c>
      <c r="T43" s="1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15.75" customHeight="1">
      <c r="A44" s="6">
        <v>33</v>
      </c>
      <c r="B44" s="7" t="s">
        <v>78</v>
      </c>
      <c r="C44" s="25">
        <v>6.2</v>
      </c>
      <c r="D44" s="25">
        <v>6.5</v>
      </c>
      <c r="E44" s="25">
        <v>6</v>
      </c>
      <c r="F44" s="25"/>
      <c r="G44" s="25"/>
      <c r="H44" s="25"/>
      <c r="I44" s="26" t="str">
        <f t="shared" si="0"/>
        <v/>
      </c>
      <c r="J44" s="25">
        <v>7.5</v>
      </c>
      <c r="K44" s="25">
        <v>8.5</v>
      </c>
      <c r="L44" s="25">
        <v>6.5</v>
      </c>
      <c r="M44" s="26">
        <f t="shared" si="1"/>
        <v>7.5</v>
      </c>
      <c r="N44" s="10">
        <v>8.1999999999999993</v>
      </c>
      <c r="O44" s="11">
        <v>2</v>
      </c>
      <c r="P44" s="27"/>
      <c r="Q44" s="13">
        <f t="shared" si="2"/>
        <v>7.4</v>
      </c>
      <c r="R44" s="14" t="str">
        <f t="shared" si="3"/>
        <v/>
      </c>
      <c r="S44" s="15" t="str">
        <f t="shared" si="4"/>
        <v>Đậu</v>
      </c>
      <c r="T44" s="16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5.75" customHeight="1">
      <c r="A45" s="6">
        <v>34</v>
      </c>
      <c r="B45" s="28" t="s">
        <v>79</v>
      </c>
      <c r="C45" s="25">
        <v>4.8</v>
      </c>
      <c r="D45" s="25">
        <v>5.5</v>
      </c>
      <c r="E45" s="25">
        <v>3.2</v>
      </c>
      <c r="F45" s="25"/>
      <c r="G45" s="25"/>
      <c r="H45" s="25"/>
      <c r="I45" s="26" t="str">
        <f t="shared" si="0"/>
        <v/>
      </c>
      <c r="J45" s="25">
        <v>4.5</v>
      </c>
      <c r="K45" s="25">
        <v>6.25</v>
      </c>
      <c r="L45" s="25">
        <v>6.5</v>
      </c>
      <c r="M45" s="26">
        <f t="shared" si="1"/>
        <v>5.75</v>
      </c>
      <c r="N45" s="10">
        <v>7.1</v>
      </c>
      <c r="O45" s="11">
        <v>2</v>
      </c>
      <c r="P45" s="27"/>
      <c r="Q45" s="13">
        <f t="shared" si="2"/>
        <v>5.8</v>
      </c>
      <c r="R45" s="14" t="str">
        <f t="shared" si="3"/>
        <v/>
      </c>
      <c r="S45" s="29" t="str">
        <f t="shared" si="4"/>
        <v>Đậu</v>
      </c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5.75" customHeight="1">
      <c r="A46" s="6">
        <v>35</v>
      </c>
      <c r="B46" s="30" t="s">
        <v>80</v>
      </c>
      <c r="C46" s="25">
        <v>5.4</v>
      </c>
      <c r="D46" s="25">
        <v>6.8</v>
      </c>
      <c r="E46" s="25">
        <v>4.2</v>
      </c>
      <c r="F46" s="25"/>
      <c r="G46" s="25"/>
      <c r="H46" s="25"/>
      <c r="I46" s="26" t="str">
        <f t="shared" si="0"/>
        <v/>
      </c>
      <c r="J46" s="25">
        <v>5.25</v>
      </c>
      <c r="K46" s="25">
        <v>8.5</v>
      </c>
      <c r="L46" s="25">
        <v>6.25</v>
      </c>
      <c r="M46" s="26">
        <f>IF(OR(J48="",K48="",L48=""),"",AVERAGE(J48:L48))</f>
        <v>4.75</v>
      </c>
      <c r="N46" s="10">
        <v>7.4</v>
      </c>
      <c r="O46" s="11">
        <v>2</v>
      </c>
      <c r="P46" s="16"/>
      <c r="Q46" s="13">
        <f>ROUND(IF(OR(C48="",D48="",E48=""),"",((((SUM(C48:E48)+IF(OR(I48=""),M48,I48)+O48)/4)*7+N48*3)/10)+P48),1)</f>
        <v>6.3</v>
      </c>
      <c r="R46" s="14" t="str">
        <f>IF(I48="","",IF(AND(Q48&gt;=5,C48&gt;1,D48&gt;1,E48&gt;1,F48&gt;1,G48&gt;1,H48&gt;1),"Đậu","Hỏng"))</f>
        <v/>
      </c>
      <c r="S46" s="15" t="str">
        <f>IF(M48="","",IF(AND(Q48&gt;=5,C48&gt;1,D48&gt;1,E48&gt;1,J48&gt;1,K48&gt;1,L48&gt;1),"Đậu","Hỏng"))</f>
        <v>Đậu</v>
      </c>
      <c r="T46" s="31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5.75" customHeight="1">
      <c r="A47" s="6">
        <v>36</v>
      </c>
      <c r="B47" s="32" t="s">
        <v>81</v>
      </c>
      <c r="C47" s="25">
        <v>3.4</v>
      </c>
      <c r="D47" s="25">
        <v>5</v>
      </c>
      <c r="E47" s="25">
        <v>5</v>
      </c>
      <c r="F47" s="25"/>
      <c r="G47" s="25"/>
      <c r="H47" s="25"/>
      <c r="I47" s="26" t="str">
        <f t="shared" si="0"/>
        <v/>
      </c>
      <c r="J47" s="25">
        <v>4.25</v>
      </c>
      <c r="K47" s="25">
        <v>8</v>
      </c>
      <c r="L47" s="25">
        <v>7</v>
      </c>
      <c r="M47" s="26">
        <f t="shared" ref="M47:M48" si="6">IF(OR(J47="",K47="",L47=""),"",AVERAGE(J47:L47))</f>
        <v>6.416666666666667</v>
      </c>
      <c r="N47" s="10">
        <v>7.2</v>
      </c>
      <c r="O47" s="11">
        <v>2</v>
      </c>
      <c r="P47" s="16"/>
      <c r="Q47" s="13">
        <f t="shared" ref="Q47:Q48" si="7">ROUND(IF(OR(C47="",D47="",E47=""),"",((((SUM(C47:E47)+IF(OR(I47=""),M47,I47)+O47)/4)*7+N47*3)/10)+P47),1)</f>
        <v>6</v>
      </c>
      <c r="R47" s="14" t="str">
        <f t="shared" ref="R47:R48" si="8">IF(I47="","",IF(AND(Q47&gt;=5,C47&gt;1,D47&gt;1,E47&gt;1,F47&gt;1,G47&gt;1,H47&gt;1),"Đậu","Hỏng"))</f>
        <v/>
      </c>
      <c r="S47" s="14" t="str">
        <f t="shared" ref="S47:S48" si="9">IF(M47="","",IF(AND(Q47&gt;=5,C47&gt;1,D47&gt;1,E47&gt;1,J47&gt;1,K47&gt;1,L47&gt;1),"Đậu","Hỏng"))</f>
        <v>Đậu</v>
      </c>
      <c r="T47" s="1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5.75" customHeight="1">
      <c r="A48" s="6">
        <v>37</v>
      </c>
      <c r="B48" s="32" t="s">
        <v>82</v>
      </c>
      <c r="C48" s="25">
        <v>4.8</v>
      </c>
      <c r="D48" s="25">
        <v>6.3</v>
      </c>
      <c r="E48" s="25">
        <v>5.2</v>
      </c>
      <c r="F48" s="25"/>
      <c r="G48" s="25"/>
      <c r="H48" s="25"/>
      <c r="I48" s="26" t="str">
        <f t="shared" si="0"/>
        <v/>
      </c>
      <c r="J48" s="25">
        <v>2.75</v>
      </c>
      <c r="K48" s="25">
        <v>6.25</v>
      </c>
      <c r="L48" s="25">
        <v>5.25</v>
      </c>
      <c r="M48" s="26">
        <f t="shared" si="6"/>
        <v>4.75</v>
      </c>
      <c r="N48" s="10">
        <v>7.5</v>
      </c>
      <c r="O48" s="11">
        <v>2</v>
      </c>
      <c r="P48" s="16"/>
      <c r="Q48" s="13">
        <f t="shared" si="7"/>
        <v>6.3</v>
      </c>
      <c r="R48" s="14" t="str">
        <f t="shared" si="8"/>
        <v/>
      </c>
      <c r="S48" s="14" t="str">
        <f t="shared" si="9"/>
        <v>Đậu</v>
      </c>
      <c r="T48" s="16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5.75" customHeight="1">
      <c r="A49" s="33"/>
      <c r="B49" s="33"/>
      <c r="C49" s="33">
        <f t="shared" ref="C49:E49" si="10">COUNT(C12:C48)</f>
        <v>37</v>
      </c>
      <c r="D49" s="33">
        <f t="shared" si="10"/>
        <v>37</v>
      </c>
      <c r="E49" s="33">
        <f t="shared" si="10"/>
        <v>37</v>
      </c>
      <c r="F49" s="33"/>
      <c r="G49" s="33"/>
      <c r="H49" s="33"/>
      <c r="I49" s="33">
        <f>COUNT(I12:I48)</f>
        <v>5</v>
      </c>
      <c r="J49" s="33"/>
      <c r="K49" s="33"/>
      <c r="L49" s="33"/>
      <c r="M49" s="33">
        <f>COUNT(M12:M48)</f>
        <v>32</v>
      </c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</row>
    <row r="50" spans="1:44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1:44" ht="15.75" customHeight="1"/>
    <row r="251" spans="1:44" ht="15.75" customHeight="1"/>
    <row r="252" spans="1:44" ht="15.75" customHeight="1"/>
    <row r="253" spans="1:44" ht="15.75" customHeight="1"/>
    <row r="254" spans="1:44" ht="15.75" customHeight="1"/>
    <row r="255" spans="1:44" ht="15.75" customHeight="1"/>
    <row r="256" spans="1:4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8">
    <mergeCell ref="A8:A11"/>
    <mergeCell ref="B8:B11"/>
    <mergeCell ref="B1:F1"/>
    <mergeCell ref="J1:T1"/>
    <mergeCell ref="B2:F2"/>
    <mergeCell ref="J2:T2"/>
    <mergeCell ref="B4:S4"/>
    <mergeCell ref="Q8:Q11"/>
    <mergeCell ref="C9:C11"/>
    <mergeCell ref="D9:D11"/>
    <mergeCell ref="E9:E11"/>
    <mergeCell ref="F9:I9"/>
    <mergeCell ref="F10:F11"/>
    <mergeCell ref="G10:G11"/>
    <mergeCell ref="H10:H11"/>
    <mergeCell ref="I10:I11"/>
    <mergeCell ref="J9:M9"/>
    <mergeCell ref="J10:J11"/>
    <mergeCell ref="K10:K11"/>
    <mergeCell ref="L10:L11"/>
    <mergeCell ref="M10:M11"/>
    <mergeCell ref="E5:M5"/>
    <mergeCell ref="C8:M8"/>
    <mergeCell ref="N8:N11"/>
    <mergeCell ref="O8:O11"/>
    <mergeCell ref="P8:P11"/>
    <mergeCell ref="AG27:AH27"/>
    <mergeCell ref="V30:AA30"/>
    <mergeCell ref="V31:W31"/>
    <mergeCell ref="X31:Y31"/>
    <mergeCell ref="Z31:AA31"/>
    <mergeCell ref="W36:X36"/>
    <mergeCell ref="Y36:Z36"/>
    <mergeCell ref="AA36:AB36"/>
    <mergeCell ref="AC27:AD27"/>
    <mergeCell ref="AE27:AF27"/>
    <mergeCell ref="V25:AA25"/>
    <mergeCell ref="V26:W26"/>
    <mergeCell ref="X26:Y26"/>
    <mergeCell ref="Z26:AA26"/>
    <mergeCell ref="AC26:AH26"/>
    <mergeCell ref="V20:AA20"/>
    <mergeCell ref="AC20:AH20"/>
    <mergeCell ref="V21:W21"/>
    <mergeCell ref="X21:Y21"/>
    <mergeCell ref="Z21:AA21"/>
    <mergeCell ref="AG21:AH21"/>
    <mergeCell ref="AC21:AD21"/>
    <mergeCell ref="AE21:AF21"/>
    <mergeCell ref="V15:AA15"/>
    <mergeCell ref="AC15:AH15"/>
    <mergeCell ref="V16:W16"/>
    <mergeCell ref="X16:Y16"/>
    <mergeCell ref="Z16:AA16"/>
    <mergeCell ref="AG16:AH16"/>
    <mergeCell ref="AC16:AD16"/>
    <mergeCell ref="AE16:AF16"/>
    <mergeCell ref="AE11:AF11"/>
    <mergeCell ref="AG11:AH11"/>
    <mergeCell ref="R8:S11"/>
    <mergeCell ref="T8:T11"/>
    <mergeCell ref="X8:AF8"/>
    <mergeCell ref="V10:AA10"/>
    <mergeCell ref="AC10:AH10"/>
    <mergeCell ref="V11:W11"/>
    <mergeCell ref="X11:Y11"/>
    <mergeCell ref="Z11:AA11"/>
    <mergeCell ref="AC11:AD11"/>
  </mergeCells>
  <dataValidations count="1">
    <dataValidation type="decimal" allowBlank="1" showDropDown="1" showInputMessage="1" showErrorMessage="1" prompt="Nhập số nằm trong khoảng 0 và 10 (Nhập điểm lẻ bằng dấu phẩy)" sqref="C12:H46 J12:L46 N12:P46 O47:O48">
      <formula1>0</formula1>
      <formula2>10</formula2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U1000"/>
  <sheetViews>
    <sheetView topLeftCell="D19" workbookViewId="0">
      <selection activeCell="E15" sqref="E15"/>
    </sheetView>
  </sheetViews>
  <sheetFormatPr defaultColWidth="14.42578125" defaultRowHeight="15" customHeight="1"/>
  <cols>
    <col min="1" max="6" width="14.42578125" customWidth="1"/>
    <col min="9" max="9" width="13.140625" customWidth="1"/>
  </cols>
  <sheetData>
    <row r="2" spans="2:21" ht="21" customHeight="1">
      <c r="B2" s="176" t="s">
        <v>339</v>
      </c>
      <c r="C2" s="165"/>
      <c r="D2" s="165"/>
      <c r="E2" s="165"/>
      <c r="F2" s="165"/>
      <c r="G2" s="151"/>
    </row>
    <row r="3" spans="2:21" ht="21" customHeight="1">
      <c r="B3" s="123" t="s">
        <v>340</v>
      </c>
      <c r="C3" s="124" t="s">
        <v>66</v>
      </c>
      <c r="D3" s="125" t="s">
        <v>67</v>
      </c>
      <c r="E3" s="126" t="s">
        <v>341</v>
      </c>
      <c r="F3" s="127" t="s">
        <v>342</v>
      </c>
      <c r="G3" s="128" t="s">
        <v>343</v>
      </c>
      <c r="I3" s="177" t="s">
        <v>344</v>
      </c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51"/>
    </row>
    <row r="4" spans="2:21" ht="21" customHeight="1">
      <c r="B4" s="129" t="s">
        <v>345</v>
      </c>
      <c r="C4" s="130">
        <f>'12A1'!I49</f>
        <v>5</v>
      </c>
      <c r="D4" s="131">
        <f>'12A1'!M49</f>
        <v>32</v>
      </c>
      <c r="E4" s="131">
        <f>'12A1'!C49</f>
        <v>37</v>
      </c>
      <c r="F4" s="131">
        <f>'12A1'!D49</f>
        <v>37</v>
      </c>
      <c r="G4" s="131">
        <f>'12A1'!E49</f>
        <v>37</v>
      </c>
      <c r="I4" s="178" t="s">
        <v>16</v>
      </c>
      <c r="J4" s="165"/>
      <c r="K4" s="165"/>
      <c r="L4" s="165"/>
      <c r="M4" s="165"/>
      <c r="N4" s="151"/>
      <c r="O4" s="132"/>
      <c r="P4" s="178" t="s">
        <v>28</v>
      </c>
      <c r="Q4" s="165"/>
      <c r="R4" s="165"/>
      <c r="S4" s="165"/>
      <c r="T4" s="165"/>
      <c r="U4" s="151"/>
    </row>
    <row r="5" spans="2:21" ht="21" customHeight="1">
      <c r="B5" s="129" t="s">
        <v>346</v>
      </c>
      <c r="C5" s="130">
        <f>'12A2'!I51</f>
        <v>1</v>
      </c>
      <c r="D5" s="131">
        <f>'12A2'!M51</f>
        <v>35</v>
      </c>
      <c r="E5" s="131">
        <f>'12A2'!C51</f>
        <v>36</v>
      </c>
      <c r="F5" s="131">
        <f>'12A2'!D51</f>
        <v>36</v>
      </c>
      <c r="G5" s="131">
        <f>'12A2'!E51</f>
        <v>36</v>
      </c>
      <c r="I5" s="179" t="s">
        <v>29</v>
      </c>
      <c r="J5" s="151"/>
      <c r="K5" s="180" t="s">
        <v>30</v>
      </c>
      <c r="L5" s="151"/>
      <c r="M5" s="181" t="s">
        <v>31</v>
      </c>
      <c r="N5" s="151"/>
      <c r="O5" s="132"/>
      <c r="P5" s="179" t="s">
        <v>29</v>
      </c>
      <c r="Q5" s="151"/>
      <c r="R5" s="180" t="s">
        <v>30</v>
      </c>
      <c r="S5" s="151"/>
      <c r="T5" s="181" t="s">
        <v>31</v>
      </c>
      <c r="U5" s="151"/>
    </row>
    <row r="6" spans="2:21" ht="21" customHeight="1">
      <c r="B6" s="129" t="s">
        <v>347</v>
      </c>
      <c r="C6" s="130" t="str">
        <f>'12A3'!I48</f>
        <v/>
      </c>
      <c r="D6" s="131">
        <f>'12A3'!M48</f>
        <v>5.083333333333333</v>
      </c>
      <c r="E6" s="131">
        <f>'12A3'!C48</f>
        <v>5</v>
      </c>
      <c r="F6" s="131">
        <f>'12A3'!D48</f>
        <v>7</v>
      </c>
      <c r="G6" s="131">
        <f>'12A3'!E48</f>
        <v>4.2</v>
      </c>
      <c r="I6" s="133" t="s">
        <v>33</v>
      </c>
      <c r="J6" s="134" t="s">
        <v>34</v>
      </c>
      <c r="K6" s="134" t="s">
        <v>33</v>
      </c>
      <c r="L6" s="134" t="s">
        <v>34</v>
      </c>
      <c r="M6" s="134" t="s">
        <v>33</v>
      </c>
      <c r="N6" s="134" t="s">
        <v>34</v>
      </c>
      <c r="O6" s="132"/>
      <c r="P6" s="133" t="s">
        <v>33</v>
      </c>
      <c r="Q6" s="134" t="s">
        <v>34</v>
      </c>
      <c r="R6" s="134" t="s">
        <v>33</v>
      </c>
      <c r="S6" s="134" t="s">
        <v>34</v>
      </c>
      <c r="T6" s="134" t="s">
        <v>33</v>
      </c>
      <c r="U6" s="134" t="s">
        <v>34</v>
      </c>
    </row>
    <row r="7" spans="2:21" ht="21" customHeight="1">
      <c r="B7" s="129" t="s">
        <v>348</v>
      </c>
      <c r="C7" s="130">
        <f>'12A4'!I51</f>
        <v>16</v>
      </c>
      <c r="D7" s="131">
        <f>'12A4'!M51</f>
        <v>18</v>
      </c>
      <c r="E7" s="131">
        <f>'12A4'!C51</f>
        <v>34</v>
      </c>
      <c r="F7" s="131">
        <f>'12A4'!D51</f>
        <v>34</v>
      </c>
      <c r="G7" s="131">
        <f>'12A4'!E51</f>
        <v>34</v>
      </c>
      <c r="I7" s="133">
        <f>SUM('12A1'!V13,'12A2'!V13,'12A3'!V13,'12A4'!V13,'12A5'!V13,'12A6'!V13,'12A7'!V13,'12A8'!V13)</f>
        <v>17</v>
      </c>
      <c r="J7" s="134">
        <f>I7/$E$14*100</f>
        <v>7.7202543142597637</v>
      </c>
      <c r="K7" s="133">
        <f>SUM('12A1'!X13,'12A2'!X13,'12A3'!X13,'12A4'!X13,'12A5'!X13,'12A6'!X13,'12A7'!X13,'12A8'!X13)</f>
        <v>180</v>
      </c>
      <c r="L7" s="134">
        <f>K7/$E$14*100</f>
        <v>81.743869209809276</v>
      </c>
      <c r="M7" s="133">
        <f>SUM('12A1'!Z13,'12A2'!Z13,'12A3'!Z13,'12A4'!Z13,'12A5'!Z13,'12A6'!Z13,'12A7'!Z13,'12A8'!Z13)</f>
        <v>13</v>
      </c>
      <c r="N7" s="134">
        <f>M7/$E$14*100</f>
        <v>5.9037238873751141</v>
      </c>
      <c r="O7" s="132"/>
      <c r="P7" s="133">
        <f>SUM('12A1'!AC13,'12A2'!AC13,'12A3'!AC13,'12A4'!AC13,'12A5'!AC13,'12A6'!AC13,'12A7'!AC13,'12A8'!AC13)</f>
        <v>1</v>
      </c>
      <c r="Q7" s="134">
        <f>P7/$C$14*100</f>
        <v>2.5</v>
      </c>
      <c r="R7" s="133">
        <f>SUM('12A1'!AE13,'12A2'!AE13,'12A3'!AE13,'12A4'!AE13,'12A5'!AE13,'12A6'!AE13,'12A7'!AE13,'12A8'!AE13)</f>
        <v>43</v>
      </c>
      <c r="S7" s="134">
        <f>R7/$C$14*100</f>
        <v>107.5</v>
      </c>
      <c r="T7" s="133">
        <f>SUM('12A1'!AG13,'12A2'!AG13,'12A3'!AG13,'12A4'!AG13,'12A5'!AG13,'12A6'!AG13,'12A7'!AG13,'12A8'!AG13)</f>
        <v>2</v>
      </c>
      <c r="U7" s="134">
        <f>T7/$C$14*100</f>
        <v>5</v>
      </c>
    </row>
    <row r="8" spans="2:21" ht="21" customHeight="1">
      <c r="B8" s="129" t="s">
        <v>349</v>
      </c>
      <c r="C8" s="130">
        <f>'12A5'!I50</f>
        <v>5</v>
      </c>
      <c r="D8" s="131">
        <f>'12A5'!M50</f>
        <v>27</v>
      </c>
      <c r="E8" s="131">
        <f>'12A5'!C50</f>
        <v>32</v>
      </c>
      <c r="F8" s="131">
        <f>'12A5'!D50</f>
        <v>32</v>
      </c>
      <c r="G8" s="131">
        <f>'12A5'!E50</f>
        <v>32</v>
      </c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2:21" ht="21" customHeight="1">
      <c r="B9" s="129" t="s">
        <v>350</v>
      </c>
      <c r="C9" s="130">
        <f>'12A6'!I49</f>
        <v>12</v>
      </c>
      <c r="D9" s="131">
        <f>'12A6'!M49</f>
        <v>25</v>
      </c>
      <c r="E9" s="131">
        <f>'12A6'!C49</f>
        <v>37</v>
      </c>
      <c r="F9" s="131">
        <f>'12A6'!D49</f>
        <v>37</v>
      </c>
      <c r="G9" s="131">
        <f>'12A6'!E49</f>
        <v>37</v>
      </c>
      <c r="I9" s="178" t="s">
        <v>38</v>
      </c>
      <c r="J9" s="165"/>
      <c r="K9" s="165"/>
      <c r="L9" s="165"/>
      <c r="M9" s="165"/>
      <c r="N9" s="151"/>
      <c r="O9" s="132"/>
      <c r="P9" s="178" t="s">
        <v>39</v>
      </c>
      <c r="Q9" s="165"/>
      <c r="R9" s="165"/>
      <c r="S9" s="165"/>
      <c r="T9" s="165"/>
      <c r="U9" s="151"/>
    </row>
    <row r="10" spans="2:21" ht="21" customHeight="1">
      <c r="B10" s="135" t="s">
        <v>351</v>
      </c>
      <c r="C10" s="136">
        <f>'12A7'!I50</f>
        <v>1</v>
      </c>
      <c r="D10" s="137">
        <f>'12A7'!M50</f>
        <v>34</v>
      </c>
      <c r="E10" s="137">
        <f>'12A7'!C50</f>
        <v>35</v>
      </c>
      <c r="F10" s="137">
        <f>'12A7'!D50</f>
        <v>35</v>
      </c>
      <c r="G10" s="137">
        <f>'12A7'!E50</f>
        <v>35</v>
      </c>
      <c r="I10" s="179" t="s">
        <v>29</v>
      </c>
      <c r="J10" s="151"/>
      <c r="K10" s="180" t="s">
        <v>30</v>
      </c>
      <c r="L10" s="151"/>
      <c r="M10" s="181" t="s">
        <v>31</v>
      </c>
      <c r="N10" s="151"/>
      <c r="O10" s="132"/>
      <c r="P10" s="179" t="s">
        <v>29</v>
      </c>
      <c r="Q10" s="151"/>
      <c r="R10" s="180" t="s">
        <v>30</v>
      </c>
      <c r="S10" s="151"/>
      <c r="T10" s="181" t="s">
        <v>31</v>
      </c>
      <c r="U10" s="151"/>
    </row>
    <row r="11" spans="2:21" ht="21" customHeight="1">
      <c r="B11" s="138" t="s">
        <v>352</v>
      </c>
      <c r="C11" s="139" t="str">
        <f>'12A8'!I48</f>
        <v/>
      </c>
      <c r="D11" s="140">
        <f>'12A8'!M48</f>
        <v>5.166666666666667</v>
      </c>
      <c r="E11" s="140">
        <f>'12A8'!C48</f>
        <v>4.2</v>
      </c>
      <c r="F11" s="140">
        <f>'12A8'!D48</f>
        <v>6</v>
      </c>
      <c r="G11" s="140">
        <f>'12A8'!E48</f>
        <v>5.4</v>
      </c>
      <c r="I11" s="133" t="s">
        <v>33</v>
      </c>
      <c r="J11" s="134" t="s">
        <v>34</v>
      </c>
      <c r="K11" s="134" t="s">
        <v>33</v>
      </c>
      <c r="L11" s="134" t="s">
        <v>34</v>
      </c>
      <c r="M11" s="134" t="s">
        <v>33</v>
      </c>
      <c r="N11" s="134" t="s">
        <v>34</v>
      </c>
      <c r="O11" s="132"/>
      <c r="P11" s="133" t="s">
        <v>33</v>
      </c>
      <c r="Q11" s="134" t="s">
        <v>34</v>
      </c>
      <c r="R11" s="134" t="s">
        <v>33</v>
      </c>
      <c r="S11" s="134" t="s">
        <v>34</v>
      </c>
      <c r="T11" s="134" t="s">
        <v>33</v>
      </c>
      <c r="U11" s="134" t="s">
        <v>34</v>
      </c>
    </row>
    <row r="12" spans="2:21" ht="21" customHeight="1">
      <c r="B12" s="141"/>
      <c r="C12" s="142"/>
      <c r="D12" s="143"/>
      <c r="E12" s="144"/>
      <c r="F12" s="144"/>
      <c r="G12" s="144"/>
      <c r="I12" s="133">
        <f>SUM('12A1'!V18,'12A2'!V18,'12A3'!V18,'12A4'!V18,'12A5'!V18,'12A6'!V18,'12A7'!V18,'12A8'!V18)</f>
        <v>2</v>
      </c>
      <c r="J12" s="134">
        <f>I12/$F$14*100</f>
        <v>0.89285714285714279</v>
      </c>
      <c r="K12" s="133">
        <f>SUM('12A1'!X18,'12A2'!X18,'12A3'!X18,'12A4'!X18,'12A5'!X18,'12A6'!X18,'12A7'!X18,'12A8'!X18)</f>
        <v>256</v>
      </c>
      <c r="L12" s="134">
        <f>K12/$F$14*100</f>
        <v>114.28571428571428</v>
      </c>
      <c r="M12" s="133">
        <f>SUM('12A1'!Z18,'12A2'!Z18,'12A3'!Z18,'12A4'!Z18,'12A5'!Z18,'12A6'!Z18,'12A7'!Z18,'12A8'!Z18)</f>
        <v>51</v>
      </c>
      <c r="N12" s="134">
        <f>M12/$F$14*100</f>
        <v>22.767857142857142</v>
      </c>
      <c r="O12" s="132"/>
      <c r="P12" s="133">
        <v>0</v>
      </c>
      <c r="Q12" s="134">
        <f>P12/$D$14*100</f>
        <v>0</v>
      </c>
      <c r="R12" s="133">
        <f>SUM('12A1'!AE18,'12A2'!AE18,'12A3'!AE18,'12A4'!AE18,'12A5'!AE18,'12A6'!AE18,'12A7'!AE18,'12A8'!AE18)</f>
        <v>50</v>
      </c>
      <c r="S12" s="134">
        <f>R12/$D$14*100</f>
        <v>27.58620689655173</v>
      </c>
      <c r="T12" s="133">
        <f>SUM('12A1'!AG18,'12A2'!AG18,'12A3'!AG18,'12A4'!AG18,'12A5'!AG18,'12A6'!AG18,'12A7'!AG18,'12A8'!AG18)</f>
        <v>5</v>
      </c>
      <c r="U12" s="134">
        <f>T12/$D$14*100</f>
        <v>2.7586206896551726</v>
      </c>
    </row>
    <row r="13" spans="2:21" ht="21" customHeight="1">
      <c r="B13" s="145"/>
      <c r="C13" s="142"/>
      <c r="D13" s="143"/>
      <c r="E13" s="143"/>
      <c r="F13" s="143"/>
      <c r="G13" s="143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2:21" ht="21" customHeight="1">
      <c r="B14" s="146" t="s">
        <v>68</v>
      </c>
      <c r="C14" s="146">
        <f t="shared" ref="C14:G14" si="0">SUM(C4:C12)</f>
        <v>40</v>
      </c>
      <c r="D14" s="146">
        <f t="shared" si="0"/>
        <v>181.24999999999997</v>
      </c>
      <c r="E14" s="146">
        <f t="shared" si="0"/>
        <v>220.2</v>
      </c>
      <c r="F14" s="146">
        <f t="shared" si="0"/>
        <v>224</v>
      </c>
      <c r="G14" s="146">
        <f t="shared" si="0"/>
        <v>220.6</v>
      </c>
      <c r="I14" s="178" t="s">
        <v>45</v>
      </c>
      <c r="J14" s="165"/>
      <c r="K14" s="165"/>
      <c r="L14" s="165"/>
      <c r="M14" s="165"/>
      <c r="N14" s="151"/>
      <c r="O14" s="132"/>
      <c r="P14" s="178" t="s">
        <v>46</v>
      </c>
      <c r="Q14" s="165"/>
      <c r="R14" s="165"/>
      <c r="S14" s="165"/>
      <c r="T14" s="165"/>
      <c r="U14" s="151"/>
    </row>
    <row r="15" spans="2:21" ht="16.5">
      <c r="I15" s="179" t="s">
        <v>29</v>
      </c>
      <c r="J15" s="151"/>
      <c r="K15" s="180" t="s">
        <v>30</v>
      </c>
      <c r="L15" s="151"/>
      <c r="M15" s="181" t="s">
        <v>31</v>
      </c>
      <c r="N15" s="151"/>
      <c r="O15" s="132"/>
      <c r="P15" s="179" t="s">
        <v>29</v>
      </c>
      <c r="Q15" s="151"/>
      <c r="R15" s="180" t="s">
        <v>30</v>
      </c>
      <c r="S15" s="151"/>
      <c r="T15" s="181" t="s">
        <v>31</v>
      </c>
      <c r="U15" s="151"/>
    </row>
    <row r="16" spans="2:21" ht="16.5">
      <c r="I16" s="133"/>
      <c r="J16" s="134" t="s">
        <v>34</v>
      </c>
      <c r="K16" s="134" t="s">
        <v>33</v>
      </c>
      <c r="L16" s="134" t="s">
        <v>34</v>
      </c>
      <c r="M16" s="134" t="s">
        <v>33</v>
      </c>
      <c r="N16" s="134" t="s">
        <v>34</v>
      </c>
      <c r="O16" s="132"/>
      <c r="P16" s="133" t="s">
        <v>33</v>
      </c>
      <c r="Q16" s="134" t="s">
        <v>34</v>
      </c>
      <c r="R16" s="134" t="s">
        <v>33</v>
      </c>
      <c r="S16" s="134" t="s">
        <v>34</v>
      </c>
      <c r="T16" s="134" t="s">
        <v>33</v>
      </c>
      <c r="U16" s="134" t="s">
        <v>34</v>
      </c>
    </row>
    <row r="17" spans="9:21" ht="16.5">
      <c r="I17" s="133">
        <f>SUM('12A1'!V23,'12A2'!V23,'12A3'!V23,'12A4'!V23,'12A5'!V23,'12A6'!V23,'12A7'!V23,'12A8'!V23)</f>
        <v>31</v>
      </c>
      <c r="J17" s="134">
        <f>I17/$G$14*100</f>
        <v>14.052583862194018</v>
      </c>
      <c r="K17" s="133">
        <f>SUM('12A1'!X23,'12A2'!X23,'12A3'!X23,'12A4'!X23,'12A5'!X23,'12A6'!X23,'12A7'!X23,'12A8'!X23)</f>
        <v>113</v>
      </c>
      <c r="L17" s="134">
        <f>K17/$G$14*100</f>
        <v>51.223934723481413</v>
      </c>
      <c r="M17" s="133">
        <f>SUM('12A1'!Z23,'12A2'!Z23,'12A3'!Z23,'12A4'!Z23,'12A5'!Z23,'12A6'!Z23,'12A7'!Z23,'12A8'!Z23)</f>
        <v>2</v>
      </c>
      <c r="N17" s="134">
        <f>M17/$G$14*100</f>
        <v>0.90661831368993651</v>
      </c>
      <c r="O17" s="132"/>
      <c r="P17" s="133">
        <f>SUM('12A1'!AC23,'12A2'!AC23,'12A3'!AC23,'12A4'!AC23,'12A5'!AC23,'12A6'!AC23,'12A7'!AC23,'12A8'!AC23)</f>
        <v>3</v>
      </c>
      <c r="Q17" s="134">
        <f>P17/$D$14*100</f>
        <v>1.6551724137931039</v>
      </c>
      <c r="R17" s="133">
        <f>SUM('12A1'!AE23,'12A2'!AE23,'12A3'!AE23,'12A4'!AE23,'12A5'!AE23,'12A6'!AE23,'12A7'!AE23,'12A8'!AE23)</f>
        <v>182</v>
      </c>
      <c r="S17" s="134">
        <f>R17/$D$14*100</f>
        <v>100.41379310344828</v>
      </c>
      <c r="T17" s="133">
        <f>SUM('12A1'!AG23,'12A2'!AG23,'12A3'!AG23,'12A4'!AG23,'12A5'!AG23,'12A6'!AG23,'12A7'!AG23,'12A8'!AG23)</f>
        <v>26</v>
      </c>
      <c r="U17" s="134">
        <f>T17/$D$14*100</f>
        <v>14.344827586206899</v>
      </c>
    </row>
    <row r="18" spans="9:21" ht="16.5"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</row>
    <row r="19" spans="9:21" ht="16.5">
      <c r="I19" s="178" t="s">
        <v>52</v>
      </c>
      <c r="J19" s="165"/>
      <c r="K19" s="165"/>
      <c r="L19" s="165"/>
      <c r="M19" s="165"/>
      <c r="N19" s="151"/>
      <c r="O19" s="132"/>
      <c r="P19" s="132"/>
      <c r="Q19" s="132"/>
      <c r="R19" s="132"/>
      <c r="S19" s="132"/>
      <c r="T19" s="132"/>
      <c r="U19" s="132"/>
    </row>
    <row r="20" spans="9:21" ht="16.5">
      <c r="I20" s="179" t="s">
        <v>29</v>
      </c>
      <c r="J20" s="151"/>
      <c r="K20" s="180" t="s">
        <v>30</v>
      </c>
      <c r="L20" s="151"/>
      <c r="M20" s="181" t="s">
        <v>31</v>
      </c>
      <c r="N20" s="151"/>
      <c r="O20" s="132"/>
      <c r="P20" s="178" t="s">
        <v>54</v>
      </c>
      <c r="Q20" s="165"/>
      <c r="R20" s="165"/>
      <c r="S20" s="165"/>
      <c r="T20" s="165"/>
      <c r="U20" s="151"/>
    </row>
    <row r="21" spans="9:21" ht="15.75" customHeight="1">
      <c r="I21" s="133" t="s">
        <v>33</v>
      </c>
      <c r="J21" s="134" t="s">
        <v>34</v>
      </c>
      <c r="K21" s="134" t="s">
        <v>33</v>
      </c>
      <c r="L21" s="134" t="s">
        <v>34</v>
      </c>
      <c r="M21" s="134" t="s">
        <v>33</v>
      </c>
      <c r="N21" s="134" t="s">
        <v>34</v>
      </c>
      <c r="O21" s="132"/>
      <c r="P21" s="179" t="s">
        <v>29</v>
      </c>
      <c r="Q21" s="151"/>
      <c r="R21" s="180" t="s">
        <v>30</v>
      </c>
      <c r="S21" s="151"/>
      <c r="T21" s="181" t="s">
        <v>31</v>
      </c>
      <c r="U21" s="151"/>
    </row>
    <row r="22" spans="9:21" ht="15.75" customHeight="1">
      <c r="I22" s="133">
        <f>SUM('12A1'!V28,'12A2'!V28,'12A3'!V28,'12A4'!V28,'12A5'!V28,'12A6'!V28,'12A7'!V28,'12A8'!V28)</f>
        <v>0</v>
      </c>
      <c r="J22" s="134">
        <f>I22/$C$14*100</f>
        <v>0</v>
      </c>
      <c r="K22" s="133">
        <f>SUM('12A1'!X28,'12A2'!X28,'12A3'!X28,'12A4'!X28,'12A5'!X28,'12A6'!X28,'12A7'!X28,'12A8'!X28)</f>
        <v>53</v>
      </c>
      <c r="L22" s="134">
        <f>K22/$C$14*100</f>
        <v>132.5</v>
      </c>
      <c r="M22" s="133">
        <f>SUM('12A1'!Z28,'12A2'!Z28,'12A3'!Z28,'12A4'!Z28,'12A5'!Z28,'12A6'!Z28,'12A7'!Z28,'12A8'!Z28)</f>
        <v>7</v>
      </c>
      <c r="N22" s="134">
        <f>M22/$C$14*100</f>
        <v>17.5</v>
      </c>
      <c r="O22" s="132"/>
      <c r="P22" s="133" t="s">
        <v>33</v>
      </c>
      <c r="Q22" s="134" t="s">
        <v>34</v>
      </c>
      <c r="R22" s="134" t="s">
        <v>33</v>
      </c>
      <c r="S22" s="134" t="s">
        <v>34</v>
      </c>
      <c r="T22" s="134" t="s">
        <v>33</v>
      </c>
      <c r="U22" s="134" t="s">
        <v>34</v>
      </c>
    </row>
    <row r="23" spans="9:21" ht="15.75" customHeight="1">
      <c r="I23" s="132"/>
      <c r="J23" s="132"/>
      <c r="K23" s="132"/>
      <c r="L23" s="132"/>
      <c r="M23" s="132"/>
      <c r="N23" s="132"/>
      <c r="O23" s="132"/>
      <c r="P23" s="133">
        <f>SUM('12A1'!AC29,'12A2'!AC29,'12A3'!AC29,'12A4'!AC29,'12A5'!AC29,'12A6'!AC29,'12A7'!AC29,'12A8'!AC29)</f>
        <v>0</v>
      </c>
      <c r="Q23" s="134">
        <f>P23/$D$14*100</f>
        <v>0</v>
      </c>
      <c r="R23" s="133">
        <f>SUM('12A1'!AE29,'12A2'!AE29,'12A3'!AE29,'12A4'!AE29,'12A5'!AE29,'12A6'!AE29,'12A7'!AE29,'12A8'!AE29)</f>
        <v>206</v>
      </c>
      <c r="S23" s="134">
        <f>R23/$D$14*100</f>
        <v>113.65517241379312</v>
      </c>
      <c r="T23" s="133">
        <f>SUM('12A1'!AG29,'12A2'!AG29,'12A3'!AG29,'12A4'!AG29,'12A5'!AG29,'12A6'!AG29,'12A7'!AG29,'12A8'!AG29)</f>
        <v>9</v>
      </c>
      <c r="U23" s="134">
        <f>T23/$D$14*100</f>
        <v>4.9655172413793105</v>
      </c>
    </row>
    <row r="24" spans="9:21" ht="15.75" customHeight="1">
      <c r="I24" s="178" t="s">
        <v>59</v>
      </c>
      <c r="J24" s="165"/>
      <c r="K24" s="165"/>
      <c r="L24" s="165"/>
      <c r="M24" s="165"/>
      <c r="N24" s="151"/>
      <c r="O24" s="132"/>
      <c r="P24" s="132"/>
      <c r="Q24" s="132"/>
      <c r="R24" s="132"/>
      <c r="S24" s="132"/>
      <c r="T24" s="132"/>
      <c r="U24" s="132"/>
    </row>
    <row r="25" spans="9:21" ht="15.75" customHeight="1">
      <c r="I25" s="179" t="s">
        <v>29</v>
      </c>
      <c r="J25" s="151"/>
      <c r="K25" s="180" t="s">
        <v>30</v>
      </c>
      <c r="L25" s="151"/>
      <c r="M25" s="181" t="s">
        <v>31</v>
      </c>
      <c r="N25" s="151"/>
      <c r="O25" s="132"/>
      <c r="P25" s="132"/>
      <c r="Q25" s="132"/>
      <c r="R25" s="132"/>
      <c r="S25" s="132"/>
      <c r="T25" s="132"/>
      <c r="U25" s="132"/>
    </row>
    <row r="26" spans="9:21" ht="15.75" customHeight="1">
      <c r="I26" s="133" t="s">
        <v>33</v>
      </c>
      <c r="J26" s="134" t="s">
        <v>34</v>
      </c>
      <c r="K26" s="134" t="s">
        <v>33</v>
      </c>
      <c r="L26" s="134" t="s">
        <v>34</v>
      </c>
      <c r="M26" s="134" t="s">
        <v>33</v>
      </c>
      <c r="N26" s="134" t="s">
        <v>34</v>
      </c>
      <c r="O26" s="132"/>
      <c r="P26" s="132"/>
      <c r="Q26" s="132"/>
      <c r="R26" s="132"/>
      <c r="S26" s="132"/>
      <c r="T26" s="132"/>
      <c r="U26" s="132"/>
    </row>
    <row r="27" spans="9:21" ht="15.75" customHeight="1">
      <c r="I27" s="133">
        <f>SUM('12A1'!V33,'12A2'!V33,'12A3'!V33,'12A4'!V33,'12A5'!V33,'12A6'!V33,'12A7'!V33,'12A8'!V33)</f>
        <v>0</v>
      </c>
      <c r="J27" s="134">
        <f>I27/$C$14*100</f>
        <v>0</v>
      </c>
      <c r="K27" s="133">
        <f>SUM('12A1'!X33,'12A2'!X33,'12A3'!X33,'12A4'!X33,'12A5'!X33,'12A6'!X33,'12A7'!X33,'12A8'!X33)</f>
        <v>50</v>
      </c>
      <c r="L27" s="134">
        <f>K27/$C$14*100</f>
        <v>125</v>
      </c>
      <c r="M27" s="133">
        <f>SUM('12A1'!Z33,'12A2'!Z33,'12A3'!Z33,'12A4'!Z33,'12A5'!Z33,'12A6'!Z33,'12A7'!Z33,'12A8'!Z33)</f>
        <v>1</v>
      </c>
      <c r="N27" s="134">
        <f>M27/$C$14*100</f>
        <v>2.5</v>
      </c>
      <c r="O27" s="132"/>
      <c r="P27" s="132"/>
      <c r="Q27" s="132"/>
      <c r="R27" s="132"/>
      <c r="S27" s="132"/>
      <c r="T27" s="132"/>
      <c r="U27" s="132"/>
    </row>
    <row r="28" spans="9:21" ht="15.75" customHeight="1"/>
    <row r="29" spans="9:21" ht="15.75" customHeight="1"/>
    <row r="30" spans="9:21" ht="15.75" customHeight="1">
      <c r="I30" s="182" t="s">
        <v>353</v>
      </c>
      <c r="J30" s="167" t="s">
        <v>66</v>
      </c>
      <c r="K30" s="151"/>
      <c r="L30" s="168" t="s">
        <v>67</v>
      </c>
      <c r="M30" s="151"/>
      <c r="N30" s="169" t="s">
        <v>68</v>
      </c>
      <c r="O30" s="151"/>
    </row>
    <row r="31" spans="9:21" ht="15.75" customHeight="1">
      <c r="I31" s="160"/>
      <c r="J31" s="19" t="s">
        <v>70</v>
      </c>
      <c r="K31" s="20" t="s">
        <v>71</v>
      </c>
      <c r="L31" s="147" t="s">
        <v>70</v>
      </c>
      <c r="M31" s="22" t="s">
        <v>71</v>
      </c>
      <c r="N31" s="147" t="s">
        <v>70</v>
      </c>
      <c r="O31" s="22" t="s">
        <v>71</v>
      </c>
    </row>
    <row r="32" spans="9:21" ht="15.75" customHeight="1">
      <c r="I32" s="161"/>
      <c r="J32" s="23">
        <f>SUM('12A1'!W38,'12A2'!W38,'12A3'!W38,'12A4'!W38,'12A5'!W38,'12A6'!W38,'12A7'!W38,'12A8'!W38)</f>
        <v>57</v>
      </c>
      <c r="K32" s="23">
        <f>SUM('12A1'!X38,'12A2'!X38,'12A3'!X38,'12A4'!X38,'12A5'!X38,'12A6'!X38,'12A7'!X38,'12A8'!X38)</f>
        <v>1</v>
      </c>
      <c r="L32" s="23">
        <f>SUM('12A1'!Y38,'12A2'!Y38,'12A3'!Y38,'12A4'!Y38,'12A5'!Y38,'12A6'!Y38,'12A7'!Y38,'12A8'!Y38)</f>
        <v>217</v>
      </c>
      <c r="M32" s="23">
        <f>SUM('12A1'!Z38,'12A2'!Z38,'12A3'!Z38,'12A4'!Z38,'12A5'!Z38,'12A6'!Z38,'12A7'!Z38,'12A8'!Z38)</f>
        <v>6</v>
      </c>
      <c r="N32" s="23">
        <f>SUM('12A1'!AA38,'12A2'!AA38,'12A3'!AA38,'12A4'!AA38,'12A5'!AA38,'12A6'!AA38,'12A7'!AA38,'12A8'!AA38)</f>
        <v>274</v>
      </c>
      <c r="O32" s="23">
        <f>SUM('12A1'!AB38,'12A2'!AB38,'12A3'!AB38,'12A4'!AB38,'12A5'!AB38,'12A6'!AB38,'12A7'!AB38,'12A8'!AB38)</f>
        <v>7</v>
      </c>
    </row>
    <row r="33" spans="9:15" ht="15.75" customHeight="1">
      <c r="I33" s="148" t="s">
        <v>354</v>
      </c>
      <c r="J33" s="149">
        <f t="shared" ref="J33:K33" si="1">ROUND(J32/$C$14*100,2)</f>
        <v>142.5</v>
      </c>
      <c r="K33" s="149">
        <f t="shared" si="1"/>
        <v>2.5</v>
      </c>
      <c r="L33" s="149">
        <f t="shared" ref="L33:M33" si="2">ROUND(L32/$D$14*100,2)</f>
        <v>119.72</v>
      </c>
      <c r="M33" s="149">
        <f t="shared" si="2"/>
        <v>3.31</v>
      </c>
      <c r="N33" s="149">
        <f t="shared" ref="N33:O33" si="3">ROUND(N32/280*100,2)</f>
        <v>97.86</v>
      </c>
      <c r="O33" s="149">
        <f t="shared" si="3"/>
        <v>2.5</v>
      </c>
    </row>
    <row r="34" spans="9:15" ht="15.75" customHeight="1"/>
    <row r="35" spans="9:15" ht="15.75" customHeight="1"/>
    <row r="36" spans="9:15" ht="15.75" customHeight="1"/>
    <row r="37" spans="9:15" ht="15.75" customHeight="1"/>
    <row r="38" spans="9:15" ht="15.75" customHeight="1"/>
    <row r="39" spans="9:15" ht="15.75" customHeight="1"/>
    <row r="40" spans="9:15" ht="15.75" customHeight="1"/>
    <row r="41" spans="9:15" ht="15.75" customHeight="1"/>
    <row r="42" spans="9:15" ht="15.75" customHeight="1"/>
    <row r="43" spans="9:15" ht="15.75" customHeight="1"/>
    <row r="44" spans="9:15" ht="15.75" customHeight="1"/>
    <row r="45" spans="9:15" ht="15.75" customHeight="1"/>
    <row r="46" spans="9:15" ht="15.75" customHeight="1"/>
    <row r="47" spans="9:15" ht="15.75" customHeight="1"/>
    <row r="48" spans="9:1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R21:S21"/>
    <mergeCell ref="T21:U21"/>
    <mergeCell ref="I24:N24"/>
    <mergeCell ref="I25:J25"/>
    <mergeCell ref="K25:L25"/>
    <mergeCell ref="M25:N25"/>
    <mergeCell ref="I30:I32"/>
    <mergeCell ref="J30:K30"/>
    <mergeCell ref="L30:M30"/>
    <mergeCell ref="N30:O30"/>
    <mergeCell ref="P21:Q21"/>
    <mergeCell ref="I19:N19"/>
    <mergeCell ref="I20:J20"/>
    <mergeCell ref="K20:L20"/>
    <mergeCell ref="M20:N20"/>
    <mergeCell ref="P20:U20"/>
    <mergeCell ref="I14:N14"/>
    <mergeCell ref="P14:U14"/>
    <mergeCell ref="I15:J15"/>
    <mergeCell ref="K15:L15"/>
    <mergeCell ref="M15:N15"/>
    <mergeCell ref="T15:U15"/>
    <mergeCell ref="P15:Q15"/>
    <mergeCell ref="R15:S15"/>
    <mergeCell ref="I9:N9"/>
    <mergeCell ref="P9:U9"/>
    <mergeCell ref="I10:J10"/>
    <mergeCell ref="K10:L10"/>
    <mergeCell ref="M10:N10"/>
    <mergeCell ref="T10:U10"/>
    <mergeCell ref="P10:Q10"/>
    <mergeCell ref="R10:S10"/>
    <mergeCell ref="B2:G2"/>
    <mergeCell ref="I3:U3"/>
    <mergeCell ref="I4:N4"/>
    <mergeCell ref="P4:U4"/>
    <mergeCell ref="I5:J5"/>
    <mergeCell ref="K5:L5"/>
    <mergeCell ref="M5:N5"/>
    <mergeCell ref="T5:U5"/>
    <mergeCell ref="P5:Q5"/>
    <mergeCell ref="R5:S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0C4DE"/>
    <outlinePr summaryBelow="0" summaryRight="0"/>
  </sheetPr>
  <dimension ref="A1:AR1000"/>
  <sheetViews>
    <sheetView showGridLines="0" topLeftCell="A34" workbookViewId="0"/>
  </sheetViews>
  <sheetFormatPr defaultColWidth="14.42578125" defaultRowHeight="15" customHeight="1"/>
  <cols>
    <col min="1" max="1" width="3.42578125" customWidth="1"/>
    <col min="2" max="2" width="29" customWidth="1"/>
    <col min="3" max="3" width="5.5703125" customWidth="1"/>
    <col min="4" max="4" width="5.140625" customWidth="1"/>
    <col min="5" max="5" width="4.85546875" customWidth="1"/>
    <col min="6" max="6" width="5" customWidth="1"/>
    <col min="7" max="8" width="5.42578125" customWidth="1"/>
    <col min="9" max="9" width="5.5703125" customWidth="1"/>
    <col min="10" max="10" width="5" customWidth="1"/>
    <col min="11" max="11" width="4.7109375" customWidth="1"/>
    <col min="12" max="12" width="4.28515625" customWidth="1"/>
    <col min="13" max="13" width="5.140625" customWidth="1"/>
    <col min="14" max="14" width="8" customWidth="1"/>
    <col min="15" max="16" width="7.28515625" customWidth="1"/>
    <col min="17" max="17" width="9.85546875" customWidth="1"/>
    <col min="18" max="18" width="6.28515625" customWidth="1"/>
    <col min="19" max="19" width="5.7109375" customWidth="1"/>
    <col min="20" max="20" width="9.140625" customWidth="1"/>
    <col min="21" max="21" width="4.85546875" customWidth="1"/>
    <col min="22" max="22" width="9.140625" customWidth="1"/>
    <col min="23" max="23" width="10.140625" customWidth="1"/>
    <col min="24" max="24" width="9.140625" customWidth="1"/>
    <col min="25" max="25" width="10.140625" customWidth="1"/>
    <col min="26" max="26" width="9.140625" customWidth="1"/>
    <col min="27" max="27" width="10.140625" customWidth="1"/>
    <col min="28" max="29" width="9.140625" customWidth="1"/>
    <col min="30" max="30" width="10.140625" customWidth="1"/>
    <col min="31" max="44" width="9.140625" customWidth="1"/>
  </cols>
  <sheetData>
    <row r="1" spans="1:44" ht="16.5" customHeight="1">
      <c r="A1" s="1"/>
      <c r="B1" s="173" t="s">
        <v>0</v>
      </c>
      <c r="C1" s="163"/>
      <c r="D1" s="163"/>
      <c r="E1" s="163"/>
      <c r="F1" s="163"/>
      <c r="G1" s="2"/>
      <c r="H1" s="2"/>
      <c r="I1" s="2"/>
      <c r="J1" s="174" t="s">
        <v>1</v>
      </c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customHeight="1">
      <c r="A2" s="2"/>
      <c r="B2" s="174" t="s">
        <v>2</v>
      </c>
      <c r="C2" s="163"/>
      <c r="D2" s="163"/>
      <c r="E2" s="163"/>
      <c r="F2" s="163"/>
      <c r="G2" s="2"/>
      <c r="H2" s="2"/>
      <c r="I2" s="2"/>
      <c r="J2" s="174" t="s">
        <v>3</v>
      </c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customHeight="1">
      <c r="A4" s="4"/>
      <c r="B4" s="175" t="s">
        <v>4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8.75" customHeight="1">
      <c r="A5" s="4"/>
      <c r="B5" s="3"/>
      <c r="C5" s="3"/>
      <c r="D5" s="5"/>
      <c r="E5" s="170" t="s">
        <v>83</v>
      </c>
      <c r="F5" s="163"/>
      <c r="G5" s="163"/>
      <c r="H5" s="163"/>
      <c r="I5" s="163"/>
      <c r="J5" s="163"/>
      <c r="K5" s="163"/>
      <c r="L5" s="163"/>
      <c r="M5" s="16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3" customHeight="1">
      <c r="A6" s="4"/>
      <c r="B6" s="3"/>
      <c r="C6" s="3"/>
      <c r="D6" s="5"/>
      <c r="E6" s="5"/>
      <c r="F6" s="3"/>
      <c r="G6" s="3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3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.5">
      <c r="A8" s="159" t="s">
        <v>6</v>
      </c>
      <c r="B8" s="159" t="s">
        <v>7</v>
      </c>
      <c r="C8" s="171" t="s">
        <v>8</v>
      </c>
      <c r="D8" s="165"/>
      <c r="E8" s="165"/>
      <c r="F8" s="165"/>
      <c r="G8" s="165"/>
      <c r="H8" s="165"/>
      <c r="I8" s="165"/>
      <c r="J8" s="165"/>
      <c r="K8" s="165"/>
      <c r="L8" s="165"/>
      <c r="M8" s="151"/>
      <c r="N8" s="172" t="s">
        <v>9</v>
      </c>
      <c r="O8" s="172" t="s">
        <v>10</v>
      </c>
      <c r="P8" s="172" t="s">
        <v>11</v>
      </c>
      <c r="Q8" s="172" t="s">
        <v>12</v>
      </c>
      <c r="R8" s="153" t="s">
        <v>13</v>
      </c>
      <c r="S8" s="154"/>
      <c r="T8" s="159" t="s">
        <v>14</v>
      </c>
      <c r="U8" s="3"/>
      <c r="V8" s="3"/>
      <c r="W8" s="3"/>
      <c r="X8" s="162" t="s">
        <v>15</v>
      </c>
      <c r="Y8" s="163"/>
      <c r="Z8" s="163"/>
      <c r="AA8" s="163"/>
      <c r="AB8" s="163"/>
      <c r="AC8" s="163"/>
      <c r="AD8" s="163"/>
      <c r="AE8" s="163"/>
      <c r="AF8" s="16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.5">
      <c r="A9" s="160"/>
      <c r="B9" s="160"/>
      <c r="C9" s="159" t="s">
        <v>16</v>
      </c>
      <c r="D9" s="159" t="s">
        <v>17</v>
      </c>
      <c r="E9" s="159" t="s">
        <v>18</v>
      </c>
      <c r="F9" s="171" t="s">
        <v>19</v>
      </c>
      <c r="G9" s="165"/>
      <c r="H9" s="165"/>
      <c r="I9" s="151"/>
      <c r="J9" s="171" t="s">
        <v>20</v>
      </c>
      <c r="K9" s="165"/>
      <c r="L9" s="165"/>
      <c r="M9" s="151"/>
      <c r="N9" s="160"/>
      <c r="O9" s="160"/>
      <c r="P9" s="160"/>
      <c r="Q9" s="160"/>
      <c r="R9" s="155"/>
      <c r="S9" s="156"/>
      <c r="T9" s="16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>
      <c r="A10" s="160"/>
      <c r="B10" s="160"/>
      <c r="C10" s="160"/>
      <c r="D10" s="160"/>
      <c r="E10" s="160"/>
      <c r="F10" s="159" t="s">
        <v>21</v>
      </c>
      <c r="G10" s="159" t="s">
        <v>22</v>
      </c>
      <c r="H10" s="159" t="s">
        <v>23</v>
      </c>
      <c r="I10" s="159" t="s">
        <v>24</v>
      </c>
      <c r="J10" s="159" t="s">
        <v>25</v>
      </c>
      <c r="K10" s="159" t="s">
        <v>26</v>
      </c>
      <c r="L10" s="159" t="s">
        <v>27</v>
      </c>
      <c r="M10" s="159" t="s">
        <v>24</v>
      </c>
      <c r="N10" s="160"/>
      <c r="O10" s="160"/>
      <c r="P10" s="160"/>
      <c r="Q10" s="160"/>
      <c r="R10" s="155"/>
      <c r="S10" s="156"/>
      <c r="T10" s="160"/>
      <c r="U10" s="3"/>
      <c r="V10" s="164" t="s">
        <v>16</v>
      </c>
      <c r="W10" s="165"/>
      <c r="X10" s="165"/>
      <c r="Y10" s="165"/>
      <c r="Z10" s="165"/>
      <c r="AA10" s="151"/>
      <c r="AB10" s="3"/>
      <c r="AC10" s="164" t="s">
        <v>28</v>
      </c>
      <c r="AD10" s="165"/>
      <c r="AE10" s="165"/>
      <c r="AF10" s="165"/>
      <c r="AG10" s="165"/>
      <c r="AH10" s="151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0.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57"/>
      <c r="S11" s="158"/>
      <c r="T11" s="161"/>
      <c r="U11" s="3"/>
      <c r="V11" s="166" t="s">
        <v>29</v>
      </c>
      <c r="W11" s="151"/>
      <c r="X11" s="150" t="s">
        <v>30</v>
      </c>
      <c r="Y11" s="151"/>
      <c r="Z11" s="152" t="s">
        <v>31</v>
      </c>
      <c r="AA11" s="151"/>
      <c r="AB11" s="3"/>
      <c r="AC11" s="166" t="s">
        <v>29</v>
      </c>
      <c r="AD11" s="151"/>
      <c r="AE11" s="150" t="s">
        <v>30</v>
      </c>
      <c r="AF11" s="151"/>
      <c r="AG11" s="152" t="s">
        <v>31</v>
      </c>
      <c r="AH11" s="151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.5">
      <c r="A12" s="6">
        <v>1</v>
      </c>
      <c r="B12" s="34" t="s">
        <v>84</v>
      </c>
      <c r="C12" s="35">
        <v>6</v>
      </c>
      <c r="D12" s="35">
        <v>7.5</v>
      </c>
      <c r="E12" s="35">
        <v>5</v>
      </c>
      <c r="F12" s="35"/>
      <c r="G12" s="35"/>
      <c r="H12" s="35"/>
      <c r="I12" s="9" t="str">
        <f t="shared" ref="I12:I47" si="0">IF(OR(F12="",G12="",H12=""),"",AVERAGE(F12:H12))</f>
        <v/>
      </c>
      <c r="J12" s="35">
        <v>3.5</v>
      </c>
      <c r="K12" s="35">
        <v>5.75</v>
      </c>
      <c r="L12" s="35">
        <v>7.5</v>
      </c>
      <c r="M12" s="9">
        <f t="shared" ref="M12:M47" si="1">IF(OR(J12="",K12="",L12=""),"",AVERAGE(J12:L12))</f>
        <v>5.583333333333333</v>
      </c>
      <c r="N12" s="8">
        <v>7.6</v>
      </c>
      <c r="O12" s="36">
        <v>2</v>
      </c>
      <c r="P12" s="12"/>
      <c r="Q12" s="13">
        <f t="shared" ref="Q12:Q47" si="2">ROUND(IF(OR(C12="",D12="",E12=""),"",((((SUM(C12:E12)+IF(OR(I12=""),M12,I12)+O12)/4)*7+N12*3)/10)+P12),1)</f>
        <v>6.8</v>
      </c>
      <c r="R12" s="37" t="str">
        <f t="shared" ref="R12:R47" si="3">IF(I12="","",IF(AND(Q12&gt;=5,C12&gt;1,D12&gt;1,E12&gt;1,F12&gt;1,G12&gt;1,H12&gt;1),"Đậu","Hỏng"))</f>
        <v/>
      </c>
      <c r="S12" s="15" t="str">
        <f t="shared" ref="S12:S47" si="4">IF(M12="","",IF(AND(Q12&gt;=5,C12&gt;1,D12&gt;1,E12&gt;1,J12&gt;1,K12&gt;1,L12&gt;1),"Đậu","Hỏng"))</f>
        <v>Đậu</v>
      </c>
      <c r="T12" s="16"/>
      <c r="U12" s="3"/>
      <c r="V12" s="6" t="s">
        <v>33</v>
      </c>
      <c r="W12" s="6" t="s">
        <v>34</v>
      </c>
      <c r="X12" s="6" t="s">
        <v>33</v>
      </c>
      <c r="Y12" s="6" t="s">
        <v>34</v>
      </c>
      <c r="Z12" s="6" t="s">
        <v>33</v>
      </c>
      <c r="AA12" s="6" t="s">
        <v>34</v>
      </c>
      <c r="AB12" s="3"/>
      <c r="AC12" s="6" t="s">
        <v>33</v>
      </c>
      <c r="AD12" s="6" t="s">
        <v>34</v>
      </c>
      <c r="AE12" s="6" t="s">
        <v>33</v>
      </c>
      <c r="AF12" s="6" t="s">
        <v>34</v>
      </c>
      <c r="AG12" s="6" t="s">
        <v>33</v>
      </c>
      <c r="AH12" s="6" t="s">
        <v>34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.5">
      <c r="A13" s="6">
        <v>2</v>
      </c>
      <c r="B13" s="34" t="s">
        <v>85</v>
      </c>
      <c r="C13" s="35">
        <v>4.2</v>
      </c>
      <c r="D13" s="35">
        <v>5.8</v>
      </c>
      <c r="E13" s="35">
        <v>3.4</v>
      </c>
      <c r="F13" s="35"/>
      <c r="G13" s="35"/>
      <c r="H13" s="35"/>
      <c r="I13" s="9" t="str">
        <f t="shared" si="0"/>
        <v/>
      </c>
      <c r="J13" s="35">
        <v>3.75</v>
      </c>
      <c r="K13" s="35">
        <v>6.25</v>
      </c>
      <c r="L13" s="35">
        <v>5.75</v>
      </c>
      <c r="M13" s="9">
        <f t="shared" si="1"/>
        <v>5.25</v>
      </c>
      <c r="N13" s="38">
        <v>7.8</v>
      </c>
      <c r="O13" s="36">
        <v>2</v>
      </c>
      <c r="P13" s="12"/>
      <c r="Q13" s="13">
        <f t="shared" si="2"/>
        <v>6</v>
      </c>
      <c r="R13" s="37" t="str">
        <f t="shared" si="3"/>
        <v/>
      </c>
      <c r="S13" s="15" t="str">
        <f t="shared" si="4"/>
        <v>Đậu</v>
      </c>
      <c r="T13" s="16"/>
      <c r="U13" s="3"/>
      <c r="V13" s="6">
        <f>COUNTIF(C12:C49,"&lt;=3")</f>
        <v>1</v>
      </c>
      <c r="W13" s="6">
        <f>IF(OR(B12:B21=""),"",V13/COUNTA(B12:B49)*100)</f>
        <v>2.7777777777777777</v>
      </c>
      <c r="X13" s="6">
        <f>COUNTIF(C12:C49,"&gt;=5")</f>
        <v>20</v>
      </c>
      <c r="Y13" s="6">
        <f>IF(OR(B12:B21=""),"",X13/COUNTA(B12:B49)*100)</f>
        <v>55.555555555555557</v>
      </c>
      <c r="Z13" s="6">
        <f>COUNTIF(C12:C49,"&gt;=8")</f>
        <v>1</v>
      </c>
      <c r="AA13" s="6">
        <f>IF(OR(B12:B21=""),"",Z13/COUNTA(B12:B49)*100)</f>
        <v>2.7777777777777777</v>
      </c>
      <c r="AB13" s="3"/>
      <c r="AC13" s="6">
        <f>COUNTIF(H12:H49,"&lt;=3")</f>
        <v>0</v>
      </c>
      <c r="AD13" s="6">
        <f>IF(OR(B12:B21=""),"",AC13/COUNTA(B12:B49)*100)</f>
        <v>0</v>
      </c>
      <c r="AE13" s="6">
        <f>COUNTIF(H12:H49,"&gt;=5")</f>
        <v>1</v>
      </c>
      <c r="AF13" s="6">
        <f>IF(OR(B12:B21=""),"",AE13/COUNTA(B12:B49)*100)</f>
        <v>2.7777777777777777</v>
      </c>
      <c r="AG13" s="6">
        <f>COUNTIF(H12:H49,"&gt;=8")</f>
        <v>0</v>
      </c>
      <c r="AH13" s="6">
        <f>IF(OR(B12:B21=""),"",AG13/COUNTA(B12:B49)*100)</f>
        <v>0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.5">
      <c r="A14" s="6">
        <v>3</v>
      </c>
      <c r="B14" s="34" t="s">
        <v>86</v>
      </c>
      <c r="C14" s="35">
        <v>4.4000000000000004</v>
      </c>
      <c r="D14" s="35">
        <v>7.8</v>
      </c>
      <c r="E14" s="35">
        <v>6.2</v>
      </c>
      <c r="F14" s="35"/>
      <c r="G14" s="35"/>
      <c r="H14" s="35"/>
      <c r="I14" s="9" t="str">
        <f t="shared" si="0"/>
        <v/>
      </c>
      <c r="J14" s="35">
        <v>8</v>
      </c>
      <c r="K14" s="35">
        <v>6</v>
      </c>
      <c r="L14" s="35">
        <v>7</v>
      </c>
      <c r="M14" s="9">
        <f t="shared" si="1"/>
        <v>7</v>
      </c>
      <c r="N14" s="38">
        <v>8.3000000000000007</v>
      </c>
      <c r="O14" s="36">
        <v>2</v>
      </c>
      <c r="P14" s="12"/>
      <c r="Q14" s="13">
        <f t="shared" si="2"/>
        <v>7.3</v>
      </c>
      <c r="R14" s="37" t="str">
        <f t="shared" si="3"/>
        <v/>
      </c>
      <c r="S14" s="15" t="str">
        <f t="shared" si="4"/>
        <v>Đậu</v>
      </c>
      <c r="T14" s="1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>
      <c r="A15" s="6">
        <v>4</v>
      </c>
      <c r="B15" s="34" t="s">
        <v>87</v>
      </c>
      <c r="C15" s="35">
        <v>4.8</v>
      </c>
      <c r="D15" s="35">
        <v>6.5</v>
      </c>
      <c r="E15" s="39">
        <v>4.4000000000000004</v>
      </c>
      <c r="F15" s="39"/>
      <c r="G15" s="39"/>
      <c r="H15" s="35"/>
      <c r="I15" s="9" t="str">
        <f t="shared" si="0"/>
        <v/>
      </c>
      <c r="J15" s="35">
        <v>4</v>
      </c>
      <c r="K15" s="35">
        <v>6</v>
      </c>
      <c r="L15" s="35">
        <v>5.25</v>
      </c>
      <c r="M15" s="9">
        <f t="shared" si="1"/>
        <v>5.083333333333333</v>
      </c>
      <c r="N15" s="38">
        <v>7.5</v>
      </c>
      <c r="O15" s="36">
        <v>2</v>
      </c>
      <c r="P15" s="12"/>
      <c r="Q15" s="13">
        <f t="shared" si="2"/>
        <v>6.2</v>
      </c>
      <c r="R15" s="37" t="str">
        <f t="shared" si="3"/>
        <v/>
      </c>
      <c r="S15" s="15" t="str">
        <f t="shared" si="4"/>
        <v>Đậu</v>
      </c>
      <c r="T15" s="16"/>
      <c r="U15" s="3"/>
      <c r="V15" s="164" t="s">
        <v>38</v>
      </c>
      <c r="W15" s="165"/>
      <c r="X15" s="165"/>
      <c r="Y15" s="165"/>
      <c r="Z15" s="165"/>
      <c r="AA15" s="151"/>
      <c r="AB15" s="3"/>
      <c r="AC15" s="164" t="s">
        <v>39</v>
      </c>
      <c r="AD15" s="165"/>
      <c r="AE15" s="165"/>
      <c r="AF15" s="165"/>
      <c r="AG15" s="165"/>
      <c r="AH15" s="151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.5">
      <c r="A16" s="6">
        <v>5</v>
      </c>
      <c r="B16" s="34" t="s">
        <v>88</v>
      </c>
      <c r="C16" s="35">
        <v>4.4000000000000004</v>
      </c>
      <c r="D16" s="35">
        <v>5.3</v>
      </c>
      <c r="E16" s="35">
        <v>4</v>
      </c>
      <c r="F16" s="35"/>
      <c r="G16" s="35"/>
      <c r="H16" s="35"/>
      <c r="I16" s="9" t="str">
        <f t="shared" si="0"/>
        <v/>
      </c>
      <c r="J16" s="35">
        <v>3.5</v>
      </c>
      <c r="K16" s="35">
        <v>5</v>
      </c>
      <c r="L16" s="35">
        <v>5.25</v>
      </c>
      <c r="M16" s="9">
        <f t="shared" si="1"/>
        <v>4.583333333333333</v>
      </c>
      <c r="N16" s="38">
        <v>7.2</v>
      </c>
      <c r="O16" s="36">
        <v>1.5</v>
      </c>
      <c r="P16" s="12"/>
      <c r="Q16" s="13">
        <f t="shared" si="2"/>
        <v>5.6</v>
      </c>
      <c r="R16" s="37" t="str">
        <f t="shared" si="3"/>
        <v/>
      </c>
      <c r="S16" s="15" t="str">
        <f t="shared" si="4"/>
        <v>Đậu</v>
      </c>
      <c r="T16" s="16"/>
      <c r="U16" s="3"/>
      <c r="V16" s="166" t="s">
        <v>29</v>
      </c>
      <c r="W16" s="151"/>
      <c r="X16" s="150" t="s">
        <v>30</v>
      </c>
      <c r="Y16" s="151"/>
      <c r="Z16" s="152" t="s">
        <v>31</v>
      </c>
      <c r="AA16" s="151"/>
      <c r="AB16" s="3"/>
      <c r="AC16" s="166" t="s">
        <v>29</v>
      </c>
      <c r="AD16" s="151"/>
      <c r="AE16" s="150" t="s">
        <v>30</v>
      </c>
      <c r="AF16" s="151"/>
      <c r="AG16" s="152" t="s">
        <v>31</v>
      </c>
      <c r="AH16" s="151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.5">
      <c r="A17" s="6">
        <v>6</v>
      </c>
      <c r="B17" s="34" t="s">
        <v>89</v>
      </c>
      <c r="C17" s="35">
        <v>7.4</v>
      </c>
      <c r="D17" s="35">
        <v>7.5</v>
      </c>
      <c r="E17" s="35">
        <v>5.2</v>
      </c>
      <c r="F17" s="35"/>
      <c r="G17" s="35"/>
      <c r="H17" s="35"/>
      <c r="I17" s="9" t="str">
        <f t="shared" si="0"/>
        <v/>
      </c>
      <c r="J17" s="35">
        <v>5.25</v>
      </c>
      <c r="K17" s="35">
        <v>6.75</v>
      </c>
      <c r="L17" s="35">
        <v>8.5</v>
      </c>
      <c r="M17" s="9">
        <f t="shared" si="1"/>
        <v>6.833333333333333</v>
      </c>
      <c r="N17" s="38">
        <v>8.6</v>
      </c>
      <c r="O17" s="36">
        <v>2</v>
      </c>
      <c r="P17" s="12"/>
      <c r="Q17" s="13">
        <f t="shared" si="2"/>
        <v>7.6</v>
      </c>
      <c r="R17" s="37" t="str">
        <f t="shared" si="3"/>
        <v/>
      </c>
      <c r="S17" s="15" t="str">
        <f t="shared" si="4"/>
        <v>Đậu</v>
      </c>
      <c r="T17" s="16"/>
      <c r="U17" s="3"/>
      <c r="V17" s="6" t="s">
        <v>33</v>
      </c>
      <c r="W17" s="6" t="s">
        <v>34</v>
      </c>
      <c r="X17" s="6" t="s">
        <v>33</v>
      </c>
      <c r="Y17" s="6" t="s">
        <v>34</v>
      </c>
      <c r="Z17" s="6" t="s">
        <v>33</v>
      </c>
      <c r="AA17" s="6" t="s">
        <v>34</v>
      </c>
      <c r="AB17" s="3"/>
      <c r="AC17" s="6" t="s">
        <v>33</v>
      </c>
      <c r="AD17" s="6" t="s">
        <v>34</v>
      </c>
      <c r="AE17" s="6" t="s">
        <v>33</v>
      </c>
      <c r="AF17" s="6" t="s">
        <v>34</v>
      </c>
      <c r="AG17" s="6" t="s">
        <v>33</v>
      </c>
      <c r="AH17" s="6" t="s">
        <v>34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.5">
      <c r="A18" s="6">
        <v>7</v>
      </c>
      <c r="B18" s="34" t="s">
        <v>90</v>
      </c>
      <c r="C18" s="35">
        <v>5</v>
      </c>
      <c r="D18" s="35">
        <v>8</v>
      </c>
      <c r="E18" s="35">
        <v>10</v>
      </c>
      <c r="F18" s="35"/>
      <c r="G18" s="35"/>
      <c r="H18" s="35"/>
      <c r="I18" s="9" t="str">
        <f t="shared" si="0"/>
        <v/>
      </c>
      <c r="J18" s="35">
        <v>5.25</v>
      </c>
      <c r="K18" s="35">
        <v>7</v>
      </c>
      <c r="L18" s="35">
        <v>6.25</v>
      </c>
      <c r="M18" s="9">
        <f t="shared" si="1"/>
        <v>6.166666666666667</v>
      </c>
      <c r="N18" s="38">
        <v>8.6</v>
      </c>
      <c r="O18" s="36">
        <v>2</v>
      </c>
      <c r="P18" s="12"/>
      <c r="Q18" s="13">
        <f t="shared" si="2"/>
        <v>8</v>
      </c>
      <c r="R18" s="37" t="str">
        <f t="shared" si="3"/>
        <v/>
      </c>
      <c r="S18" s="15" t="str">
        <f t="shared" si="4"/>
        <v>Đậu</v>
      </c>
      <c r="T18" s="16"/>
      <c r="U18" s="3"/>
      <c r="V18" s="6">
        <f>COUNTIF(D12:D49,"&lt;=3")</f>
        <v>0</v>
      </c>
      <c r="W18" s="6">
        <f>IF(OR(B12:B21=""),"",V18/COUNTA(B12:B49)*100)</f>
        <v>0</v>
      </c>
      <c r="X18" s="6">
        <f>COUNTIF(D12:D49,"&gt;=5")</f>
        <v>35</v>
      </c>
      <c r="Y18" s="6">
        <f>IF(OR(B12:B21=""),"",X18/COUNTA(B12:B49)*100)</f>
        <v>97.222222222222214</v>
      </c>
      <c r="Z18" s="6">
        <f>COUNTIF(D12:D49,"&gt;=8")</f>
        <v>2</v>
      </c>
      <c r="AA18" s="6">
        <f>IF(OR(B12:B21=""),"",Z18/COUNTA(B12:B49)*100)</f>
        <v>5.5555555555555554</v>
      </c>
      <c r="AB18" s="3"/>
      <c r="AC18" s="6">
        <f>COUNTIF(J12:J49,"&lt;=3")</f>
        <v>4</v>
      </c>
      <c r="AD18" s="6">
        <f>IF(OR(B12:B21=""),"",AC18/COUNTA(B12:B49)*100)</f>
        <v>11.111111111111111</v>
      </c>
      <c r="AE18" s="6">
        <f>COUNTIF(J12:J49,"&gt;=5")</f>
        <v>5</v>
      </c>
      <c r="AF18" s="6">
        <f>IF(OR(B12:B21=""),"",AE18/COUNTA(B12:B49)*100)</f>
        <v>13.888888888888889</v>
      </c>
      <c r="AG18" s="6">
        <f>COUNTIF(J12:J49,"&gt;=8")</f>
        <v>1</v>
      </c>
      <c r="AH18" s="6">
        <f>IF(OR(B12:B21=""),"",AG18/COUNTA(B12:B49)*100)</f>
        <v>2.7777777777777777</v>
      </c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.5">
      <c r="A19" s="6">
        <v>8</v>
      </c>
      <c r="B19" s="34" t="s">
        <v>91</v>
      </c>
      <c r="C19" s="35">
        <v>4</v>
      </c>
      <c r="D19" s="35">
        <v>5</v>
      </c>
      <c r="E19" s="35">
        <v>3.6</v>
      </c>
      <c r="F19" s="35"/>
      <c r="G19" s="35"/>
      <c r="H19" s="35"/>
      <c r="I19" s="9" t="str">
        <f t="shared" si="0"/>
        <v/>
      </c>
      <c r="J19" s="35">
        <v>2.5</v>
      </c>
      <c r="K19" s="35">
        <v>4</v>
      </c>
      <c r="L19" s="35">
        <v>4.75</v>
      </c>
      <c r="M19" s="9">
        <f t="shared" si="1"/>
        <v>3.75</v>
      </c>
      <c r="N19" s="38">
        <v>6.8</v>
      </c>
      <c r="O19" s="36">
        <v>2</v>
      </c>
      <c r="P19" s="12"/>
      <c r="Q19" s="13">
        <f t="shared" si="2"/>
        <v>5.3</v>
      </c>
      <c r="R19" s="37" t="str">
        <f t="shared" si="3"/>
        <v/>
      </c>
      <c r="S19" s="15" t="str">
        <f t="shared" si="4"/>
        <v>Đậu</v>
      </c>
      <c r="T19" s="1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.5">
      <c r="A20" s="6">
        <v>9</v>
      </c>
      <c r="B20" s="34" t="s">
        <v>92</v>
      </c>
      <c r="C20" s="35">
        <v>6.4</v>
      </c>
      <c r="D20" s="35">
        <v>5</v>
      </c>
      <c r="E20" s="35">
        <v>3</v>
      </c>
      <c r="F20" s="35"/>
      <c r="G20" s="35"/>
      <c r="H20" s="35"/>
      <c r="I20" s="9" t="str">
        <f t="shared" si="0"/>
        <v/>
      </c>
      <c r="J20" s="35">
        <v>3.75</v>
      </c>
      <c r="K20" s="35">
        <v>3</v>
      </c>
      <c r="L20" s="35">
        <v>4.25</v>
      </c>
      <c r="M20" s="9">
        <f t="shared" si="1"/>
        <v>3.6666666666666665</v>
      </c>
      <c r="N20" s="38">
        <v>6.9</v>
      </c>
      <c r="O20" s="36">
        <v>2</v>
      </c>
      <c r="P20" s="12"/>
      <c r="Q20" s="13">
        <f t="shared" si="2"/>
        <v>5.6</v>
      </c>
      <c r="R20" s="37" t="str">
        <f t="shared" si="3"/>
        <v/>
      </c>
      <c r="S20" s="15" t="str">
        <f t="shared" si="4"/>
        <v>Đậu</v>
      </c>
      <c r="T20" s="16"/>
      <c r="U20" s="3"/>
      <c r="V20" s="164" t="s">
        <v>45</v>
      </c>
      <c r="W20" s="165"/>
      <c r="X20" s="165"/>
      <c r="Y20" s="165"/>
      <c r="Z20" s="165"/>
      <c r="AA20" s="151"/>
      <c r="AB20" s="3"/>
      <c r="AC20" s="164" t="s">
        <v>46</v>
      </c>
      <c r="AD20" s="165"/>
      <c r="AE20" s="165"/>
      <c r="AF20" s="165"/>
      <c r="AG20" s="165"/>
      <c r="AH20" s="151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customHeight="1">
      <c r="A21" s="6">
        <v>10</v>
      </c>
      <c r="B21" s="34" t="s">
        <v>93</v>
      </c>
      <c r="C21" s="35">
        <v>5.4</v>
      </c>
      <c r="D21" s="35">
        <v>8</v>
      </c>
      <c r="E21" s="35">
        <v>4.2</v>
      </c>
      <c r="F21" s="35"/>
      <c r="G21" s="35"/>
      <c r="H21" s="35"/>
      <c r="I21" s="9" t="str">
        <f t="shared" si="0"/>
        <v/>
      </c>
      <c r="J21" s="35">
        <v>4.25</v>
      </c>
      <c r="K21" s="35">
        <v>5</v>
      </c>
      <c r="L21" s="35">
        <v>5.75</v>
      </c>
      <c r="M21" s="9">
        <f t="shared" si="1"/>
        <v>5</v>
      </c>
      <c r="N21" s="38">
        <v>7.7</v>
      </c>
      <c r="O21" s="36">
        <v>1.5</v>
      </c>
      <c r="P21" s="12"/>
      <c r="Q21" s="13">
        <f t="shared" si="2"/>
        <v>6.5</v>
      </c>
      <c r="R21" s="37" t="str">
        <f t="shared" si="3"/>
        <v/>
      </c>
      <c r="S21" s="15" t="str">
        <f t="shared" si="4"/>
        <v>Đậu</v>
      </c>
      <c r="T21" s="16"/>
      <c r="U21" s="3"/>
      <c r="V21" s="166" t="s">
        <v>29</v>
      </c>
      <c r="W21" s="151"/>
      <c r="X21" s="150" t="s">
        <v>30</v>
      </c>
      <c r="Y21" s="151"/>
      <c r="Z21" s="152" t="s">
        <v>31</v>
      </c>
      <c r="AA21" s="151"/>
      <c r="AB21" s="3"/>
      <c r="AC21" s="166" t="s">
        <v>29</v>
      </c>
      <c r="AD21" s="151"/>
      <c r="AE21" s="150" t="s">
        <v>30</v>
      </c>
      <c r="AF21" s="151"/>
      <c r="AG21" s="152" t="s">
        <v>31</v>
      </c>
      <c r="AH21" s="151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customHeight="1">
      <c r="A22" s="6">
        <v>11</v>
      </c>
      <c r="B22" s="34" t="s">
        <v>94</v>
      </c>
      <c r="C22" s="35">
        <v>4.4000000000000004</v>
      </c>
      <c r="D22" s="35">
        <v>5.5</v>
      </c>
      <c r="E22" s="35">
        <v>7.4</v>
      </c>
      <c r="F22" s="35">
        <v>6.5</v>
      </c>
      <c r="G22" s="35">
        <v>4.75</v>
      </c>
      <c r="H22" s="35">
        <v>6.5</v>
      </c>
      <c r="I22" s="9">
        <f t="shared" si="0"/>
        <v>5.916666666666667</v>
      </c>
      <c r="J22" s="35"/>
      <c r="K22" s="35"/>
      <c r="L22" s="35"/>
      <c r="M22" s="9" t="str">
        <f t="shared" si="1"/>
        <v/>
      </c>
      <c r="N22" s="38">
        <v>8.5</v>
      </c>
      <c r="O22" s="36">
        <v>2</v>
      </c>
      <c r="P22" s="12"/>
      <c r="Q22" s="13">
        <f t="shared" si="2"/>
        <v>7</v>
      </c>
      <c r="R22" s="37" t="str">
        <f t="shared" si="3"/>
        <v>Đậu</v>
      </c>
      <c r="S22" s="15" t="str">
        <f t="shared" si="4"/>
        <v/>
      </c>
      <c r="T22" s="16"/>
      <c r="U22" s="3"/>
      <c r="V22" s="6" t="s">
        <v>33</v>
      </c>
      <c r="W22" s="6" t="s">
        <v>34</v>
      </c>
      <c r="X22" s="6" t="s">
        <v>33</v>
      </c>
      <c r="Y22" s="6" t="s">
        <v>34</v>
      </c>
      <c r="Z22" s="6" t="s">
        <v>33</v>
      </c>
      <c r="AA22" s="6" t="s">
        <v>34</v>
      </c>
      <c r="AB22" s="3"/>
      <c r="AC22" s="6" t="s">
        <v>33</v>
      </c>
      <c r="AD22" s="6" t="s">
        <v>34</v>
      </c>
      <c r="AE22" s="6" t="s">
        <v>33</v>
      </c>
      <c r="AF22" s="6" t="s">
        <v>34</v>
      </c>
      <c r="AG22" s="6" t="s">
        <v>33</v>
      </c>
      <c r="AH22" s="6" t="s">
        <v>34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customHeight="1">
      <c r="A23" s="6">
        <v>12</v>
      </c>
      <c r="B23" s="34" t="s">
        <v>95</v>
      </c>
      <c r="C23" s="35">
        <v>5</v>
      </c>
      <c r="D23" s="35">
        <v>7.3</v>
      </c>
      <c r="E23" s="35">
        <v>4.2</v>
      </c>
      <c r="F23" s="35"/>
      <c r="G23" s="35"/>
      <c r="H23" s="35"/>
      <c r="I23" s="9" t="str">
        <f t="shared" si="0"/>
        <v/>
      </c>
      <c r="J23" s="35">
        <v>4.25</v>
      </c>
      <c r="K23" s="35">
        <v>6.5</v>
      </c>
      <c r="L23" s="35">
        <v>6.5</v>
      </c>
      <c r="M23" s="9">
        <f t="shared" si="1"/>
        <v>5.75</v>
      </c>
      <c r="N23" s="38">
        <v>7.6</v>
      </c>
      <c r="O23" s="36">
        <v>2</v>
      </c>
      <c r="P23" s="12"/>
      <c r="Q23" s="13">
        <f t="shared" si="2"/>
        <v>6.5</v>
      </c>
      <c r="R23" s="37" t="str">
        <f t="shared" si="3"/>
        <v/>
      </c>
      <c r="S23" s="15" t="str">
        <f t="shared" si="4"/>
        <v>Đậu</v>
      </c>
      <c r="T23" s="16"/>
      <c r="U23" s="3"/>
      <c r="V23" s="6">
        <f>COUNTIF(E12:E49,"&lt;=3")</f>
        <v>6</v>
      </c>
      <c r="W23" s="17">
        <f>IF(OR(B12:B26=""),"",V23/COUNTA(B12:B49)*100)</f>
        <v>16.666666666666664</v>
      </c>
      <c r="X23" s="6">
        <f>COUNTIF(E12:E49,"&gt;=5")</f>
        <v>9</v>
      </c>
      <c r="Y23" s="6">
        <f>IF(OR(B12:B26=""),"",X23/COUNTA(B12:B49)*100)</f>
        <v>25</v>
      </c>
      <c r="Z23" s="6">
        <f>COUNTIF(E12:E49,"&gt;=8")</f>
        <v>1</v>
      </c>
      <c r="AA23" s="6">
        <f>IF(OR(B12:B26=""),"",Z23/COUNTA(B12:B49)*100)</f>
        <v>2.7777777777777777</v>
      </c>
      <c r="AB23" s="3"/>
      <c r="AC23" s="6">
        <f>COUNTIF(K12:K49,"&lt;=3")</f>
        <v>2</v>
      </c>
      <c r="AD23" s="6">
        <f>IF(OR(B12:B26=""),"",AC23/COUNTA(B12:B49)*100)</f>
        <v>5.5555555555555554</v>
      </c>
      <c r="AE23" s="6">
        <f>COUNTIF(K12:K49,"&gt;=5")</f>
        <v>23</v>
      </c>
      <c r="AF23" s="6">
        <f>IF(OR(B12:B26=""),"",AE23/COUNTA(B12:B49)*100)</f>
        <v>63.888888888888886</v>
      </c>
      <c r="AG23" s="6">
        <f>COUNTIF(K12:K49,"&gt;=8")</f>
        <v>0</v>
      </c>
      <c r="AH23" s="6">
        <f>IF(OR(B12:B26=""),"",AG23/COUNTA(B12:B49)*100)</f>
        <v>0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customHeight="1">
      <c r="A24" s="6">
        <v>13</v>
      </c>
      <c r="B24" s="34" t="s">
        <v>96</v>
      </c>
      <c r="C24" s="35">
        <v>4.8</v>
      </c>
      <c r="D24" s="35">
        <v>6.5</v>
      </c>
      <c r="E24" s="35">
        <v>4</v>
      </c>
      <c r="F24" s="35"/>
      <c r="G24" s="35"/>
      <c r="H24" s="35"/>
      <c r="I24" s="9" t="str">
        <f t="shared" si="0"/>
        <v/>
      </c>
      <c r="J24" s="35">
        <v>4.75</v>
      </c>
      <c r="K24" s="35">
        <v>5.75</v>
      </c>
      <c r="L24" s="35">
        <v>6</v>
      </c>
      <c r="M24" s="9">
        <f t="shared" si="1"/>
        <v>5.5</v>
      </c>
      <c r="N24" s="38">
        <v>7.8</v>
      </c>
      <c r="O24" s="36">
        <v>2</v>
      </c>
      <c r="P24" s="12"/>
      <c r="Q24" s="13">
        <f t="shared" si="2"/>
        <v>6.3</v>
      </c>
      <c r="R24" s="37" t="str">
        <f t="shared" si="3"/>
        <v/>
      </c>
      <c r="S24" s="15" t="str">
        <f t="shared" si="4"/>
        <v>Đậu</v>
      </c>
      <c r="T24" s="1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customHeight="1">
      <c r="A25" s="6">
        <v>14</v>
      </c>
      <c r="B25" s="34" t="s">
        <v>97</v>
      </c>
      <c r="C25" s="35">
        <v>5.2</v>
      </c>
      <c r="D25" s="35">
        <v>5.8</v>
      </c>
      <c r="E25" s="35">
        <v>4</v>
      </c>
      <c r="F25" s="35"/>
      <c r="G25" s="35"/>
      <c r="H25" s="35"/>
      <c r="I25" s="9" t="str">
        <f t="shared" si="0"/>
        <v/>
      </c>
      <c r="J25" s="35">
        <v>3.75</v>
      </c>
      <c r="K25" s="35">
        <v>3.75</v>
      </c>
      <c r="L25" s="35">
        <v>4.5</v>
      </c>
      <c r="M25" s="9">
        <f t="shared" si="1"/>
        <v>4</v>
      </c>
      <c r="N25" s="38">
        <v>7</v>
      </c>
      <c r="O25" s="36">
        <v>2</v>
      </c>
      <c r="P25" s="12"/>
      <c r="Q25" s="13">
        <f t="shared" si="2"/>
        <v>5.8</v>
      </c>
      <c r="R25" s="37" t="str">
        <f t="shared" si="3"/>
        <v/>
      </c>
      <c r="S25" s="15" t="str">
        <f t="shared" si="4"/>
        <v>Đậu</v>
      </c>
      <c r="T25" s="16"/>
      <c r="U25" s="3"/>
      <c r="V25" s="164" t="s">
        <v>52</v>
      </c>
      <c r="W25" s="165"/>
      <c r="X25" s="165"/>
      <c r="Y25" s="165"/>
      <c r="Z25" s="165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customHeight="1">
      <c r="A26" s="6">
        <v>15</v>
      </c>
      <c r="B26" s="34" t="s">
        <v>98</v>
      </c>
      <c r="C26" s="35">
        <v>3.6</v>
      </c>
      <c r="D26" s="35">
        <v>5.8</v>
      </c>
      <c r="E26" s="35">
        <v>1.8</v>
      </c>
      <c r="F26" s="35"/>
      <c r="G26" s="35"/>
      <c r="H26" s="35"/>
      <c r="I26" s="9" t="str">
        <f t="shared" si="0"/>
        <v/>
      </c>
      <c r="J26" s="35">
        <v>3</v>
      </c>
      <c r="K26" s="35">
        <v>7</v>
      </c>
      <c r="L26" s="35">
        <v>5</v>
      </c>
      <c r="M26" s="9">
        <f t="shared" si="1"/>
        <v>5</v>
      </c>
      <c r="N26" s="38">
        <v>7.3</v>
      </c>
      <c r="O26" s="36">
        <v>2</v>
      </c>
      <c r="P26" s="12"/>
      <c r="Q26" s="13">
        <f t="shared" si="2"/>
        <v>5.4</v>
      </c>
      <c r="R26" s="37" t="str">
        <f t="shared" si="3"/>
        <v/>
      </c>
      <c r="S26" s="15" t="str">
        <f t="shared" si="4"/>
        <v>Đậu</v>
      </c>
      <c r="T26" s="16"/>
      <c r="U26" s="3"/>
      <c r="V26" s="166" t="s">
        <v>29</v>
      </c>
      <c r="W26" s="151"/>
      <c r="X26" s="150" t="s">
        <v>30</v>
      </c>
      <c r="Y26" s="151"/>
      <c r="Z26" s="152" t="s">
        <v>31</v>
      </c>
      <c r="AA26" s="151"/>
      <c r="AB26" s="3"/>
      <c r="AC26" s="164" t="s">
        <v>54</v>
      </c>
      <c r="AD26" s="165"/>
      <c r="AE26" s="165"/>
      <c r="AF26" s="165"/>
      <c r="AG26" s="165"/>
      <c r="AH26" s="151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customHeight="1">
      <c r="A27" s="6">
        <v>16</v>
      </c>
      <c r="B27" s="34" t="s">
        <v>99</v>
      </c>
      <c r="C27" s="35">
        <v>5.4</v>
      </c>
      <c r="D27" s="40">
        <v>5.3</v>
      </c>
      <c r="E27" s="40">
        <v>4</v>
      </c>
      <c r="F27" s="40"/>
      <c r="G27" s="40"/>
      <c r="H27" s="40"/>
      <c r="I27" s="41" t="str">
        <f t="shared" si="0"/>
        <v/>
      </c>
      <c r="J27" s="40">
        <v>4.5</v>
      </c>
      <c r="K27" s="40">
        <v>4.5</v>
      </c>
      <c r="L27" s="40">
        <v>5.25</v>
      </c>
      <c r="M27" s="41">
        <f t="shared" si="1"/>
        <v>4.75</v>
      </c>
      <c r="N27" s="38">
        <v>8</v>
      </c>
      <c r="O27" s="36">
        <v>2</v>
      </c>
      <c r="P27" s="42"/>
      <c r="Q27" s="13">
        <f t="shared" si="2"/>
        <v>6.2</v>
      </c>
      <c r="R27" s="37" t="str">
        <f t="shared" si="3"/>
        <v/>
      </c>
      <c r="S27" s="15" t="str">
        <f t="shared" si="4"/>
        <v>Đậu</v>
      </c>
      <c r="T27" s="16"/>
      <c r="U27" s="3"/>
      <c r="V27" s="6" t="s">
        <v>33</v>
      </c>
      <c r="W27" s="6" t="s">
        <v>34</v>
      </c>
      <c r="X27" s="6" t="s">
        <v>33</v>
      </c>
      <c r="Y27" s="6" t="s">
        <v>34</v>
      </c>
      <c r="Z27" s="6" t="s">
        <v>33</v>
      </c>
      <c r="AA27" s="6" t="s">
        <v>34</v>
      </c>
      <c r="AB27" s="3"/>
      <c r="AC27" s="166" t="s">
        <v>29</v>
      </c>
      <c r="AD27" s="151"/>
      <c r="AE27" s="150" t="s">
        <v>30</v>
      </c>
      <c r="AF27" s="151"/>
      <c r="AG27" s="152" t="s">
        <v>31</v>
      </c>
      <c r="AH27" s="151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customHeight="1">
      <c r="A28" s="6">
        <v>17</v>
      </c>
      <c r="B28" s="34" t="s">
        <v>100</v>
      </c>
      <c r="C28" s="35">
        <v>4.5999999999999996</v>
      </c>
      <c r="D28" s="35">
        <v>4.8</v>
      </c>
      <c r="E28" s="35">
        <v>3.8</v>
      </c>
      <c r="F28" s="35"/>
      <c r="G28" s="35"/>
      <c r="H28" s="35"/>
      <c r="I28" s="9" t="str">
        <f t="shared" si="0"/>
        <v/>
      </c>
      <c r="J28" s="35">
        <v>3.5</v>
      </c>
      <c r="K28" s="35">
        <v>5.5</v>
      </c>
      <c r="L28" s="35">
        <v>4.75</v>
      </c>
      <c r="M28" s="9">
        <f t="shared" si="1"/>
        <v>4.583333333333333</v>
      </c>
      <c r="N28" s="38">
        <v>6.6</v>
      </c>
      <c r="O28" s="36">
        <v>2</v>
      </c>
      <c r="P28" s="12"/>
      <c r="Q28" s="13">
        <f t="shared" si="2"/>
        <v>5.4</v>
      </c>
      <c r="R28" s="37" t="str">
        <f t="shared" si="3"/>
        <v/>
      </c>
      <c r="S28" s="15" t="str">
        <f t="shared" si="4"/>
        <v>Đậu</v>
      </c>
      <c r="T28" s="16"/>
      <c r="U28" s="3"/>
      <c r="V28" s="6">
        <f>COUNTIF(F12:F49,"&lt;=3")</f>
        <v>0</v>
      </c>
      <c r="W28" s="6">
        <f>IF(OR(B12:B29=""),"",V28/COUNTA(B12:B49)*100)</f>
        <v>0</v>
      </c>
      <c r="X28" s="6">
        <f>COUNTIF(F12:F49,"&gt;=5")</f>
        <v>1</v>
      </c>
      <c r="Y28" s="6">
        <f>IF(OR(B12:B29=""),"",X28/COUNTA(B12:B49)*100)</f>
        <v>2.7777777777777777</v>
      </c>
      <c r="Z28" s="6">
        <f>COUNTIF(F12:F49,"&gt;=8")</f>
        <v>0</v>
      </c>
      <c r="AA28" s="6">
        <f>IF(OR(B12:B29=""),"",Z28/COUNTA(B12:B49)*100)</f>
        <v>0</v>
      </c>
      <c r="AB28" s="3"/>
      <c r="AC28" s="6" t="s">
        <v>33</v>
      </c>
      <c r="AD28" s="6" t="s">
        <v>34</v>
      </c>
      <c r="AE28" s="6" t="s">
        <v>33</v>
      </c>
      <c r="AF28" s="6" t="s">
        <v>34</v>
      </c>
      <c r="AG28" s="6" t="s">
        <v>33</v>
      </c>
      <c r="AH28" s="6" t="s">
        <v>34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customHeight="1">
      <c r="A29" s="6">
        <v>18</v>
      </c>
      <c r="B29" s="34" t="s">
        <v>101</v>
      </c>
      <c r="C29" s="35">
        <v>5.6</v>
      </c>
      <c r="D29" s="35">
        <v>6.8</v>
      </c>
      <c r="E29" s="35">
        <v>4.8</v>
      </c>
      <c r="F29" s="35"/>
      <c r="G29" s="35"/>
      <c r="H29" s="35"/>
      <c r="I29" s="9" t="str">
        <f t="shared" si="0"/>
        <v/>
      </c>
      <c r="J29" s="35">
        <v>3.5</v>
      </c>
      <c r="K29" s="35">
        <v>4.75</v>
      </c>
      <c r="L29" s="35">
        <v>5.25</v>
      </c>
      <c r="M29" s="9">
        <f t="shared" si="1"/>
        <v>4.5</v>
      </c>
      <c r="N29" s="38">
        <v>7.4</v>
      </c>
      <c r="O29" s="36">
        <v>2</v>
      </c>
      <c r="P29" s="12"/>
      <c r="Q29" s="13">
        <f t="shared" si="2"/>
        <v>6.4</v>
      </c>
      <c r="R29" s="37" t="str">
        <f t="shared" si="3"/>
        <v/>
      </c>
      <c r="S29" s="15" t="str">
        <f t="shared" si="4"/>
        <v>Đậu</v>
      </c>
      <c r="T29" s="16"/>
      <c r="U29" s="3"/>
      <c r="V29" s="3"/>
      <c r="W29" s="3"/>
      <c r="X29" s="3"/>
      <c r="Y29" s="3"/>
      <c r="Z29" s="3"/>
      <c r="AA29" s="3"/>
      <c r="AB29" s="3"/>
      <c r="AC29" s="6">
        <f>COUNTIF(L12:L49,"&lt;=3")</f>
        <v>0</v>
      </c>
      <c r="AD29" s="6">
        <f>IF(OR(B12:B31=""),"",AC29/COUNTA(B12:B49)*100)</f>
        <v>0</v>
      </c>
      <c r="AE29" s="6">
        <f>COUNTIF(L12:L49,"&gt;=5")</f>
        <v>26</v>
      </c>
      <c r="AF29" s="6">
        <f>IF(OR(B12:B31=""),"",AE29/COUNTA(B12:B49)*100)</f>
        <v>72.222222222222214</v>
      </c>
      <c r="AG29" s="6">
        <f>COUNTIF(L12:L49,"&gt;=8")</f>
        <v>2</v>
      </c>
      <c r="AH29" s="6">
        <f>IF(OR(B12:B31=""),"",AG29/COUNTA(B12:B49)*100)</f>
        <v>5.5555555555555554</v>
      </c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customHeight="1">
      <c r="A30" s="6">
        <v>19</v>
      </c>
      <c r="B30" s="34" t="s">
        <v>102</v>
      </c>
      <c r="C30" s="35">
        <v>4.4000000000000004</v>
      </c>
      <c r="D30" s="35">
        <v>7</v>
      </c>
      <c r="E30" s="35">
        <v>5.6</v>
      </c>
      <c r="F30" s="35"/>
      <c r="G30" s="35"/>
      <c r="H30" s="35"/>
      <c r="I30" s="9" t="str">
        <f t="shared" si="0"/>
        <v/>
      </c>
      <c r="J30" s="35">
        <v>4.5</v>
      </c>
      <c r="K30" s="35">
        <v>6.25</v>
      </c>
      <c r="L30" s="35">
        <v>7.5</v>
      </c>
      <c r="M30" s="9">
        <f t="shared" si="1"/>
        <v>6.083333333333333</v>
      </c>
      <c r="N30" s="38">
        <v>7.5</v>
      </c>
      <c r="O30" s="36">
        <v>2</v>
      </c>
      <c r="P30" s="12"/>
      <c r="Q30" s="13">
        <f t="shared" si="2"/>
        <v>6.6</v>
      </c>
      <c r="R30" s="37" t="str">
        <f t="shared" si="3"/>
        <v/>
      </c>
      <c r="S30" s="15" t="str">
        <f t="shared" si="4"/>
        <v>Đậu</v>
      </c>
      <c r="T30" s="16"/>
      <c r="U30" s="3"/>
      <c r="V30" s="164" t="s">
        <v>59</v>
      </c>
      <c r="W30" s="165"/>
      <c r="X30" s="165"/>
      <c r="Y30" s="165"/>
      <c r="Z30" s="165"/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5.75" customHeight="1">
      <c r="A31" s="6">
        <v>20</v>
      </c>
      <c r="B31" s="34" t="s">
        <v>103</v>
      </c>
      <c r="C31" s="35">
        <v>5.6</v>
      </c>
      <c r="D31" s="35">
        <v>5.5</v>
      </c>
      <c r="E31" s="35">
        <v>2.8</v>
      </c>
      <c r="F31" s="35"/>
      <c r="G31" s="35"/>
      <c r="H31" s="35"/>
      <c r="I31" s="9" t="str">
        <f t="shared" si="0"/>
        <v/>
      </c>
      <c r="J31" s="35">
        <v>5.5</v>
      </c>
      <c r="K31" s="35">
        <v>4.5</v>
      </c>
      <c r="L31" s="35">
        <v>7</v>
      </c>
      <c r="M31" s="9">
        <f t="shared" si="1"/>
        <v>5.666666666666667</v>
      </c>
      <c r="N31" s="38">
        <v>7.6</v>
      </c>
      <c r="O31" s="36">
        <v>1.5</v>
      </c>
      <c r="P31" s="12"/>
      <c r="Q31" s="13">
        <f t="shared" si="2"/>
        <v>6</v>
      </c>
      <c r="R31" s="37" t="str">
        <f t="shared" si="3"/>
        <v/>
      </c>
      <c r="S31" s="15" t="str">
        <f t="shared" si="4"/>
        <v>Đậu</v>
      </c>
      <c r="T31" s="16"/>
      <c r="U31" s="3"/>
      <c r="V31" s="166" t="s">
        <v>29</v>
      </c>
      <c r="W31" s="151"/>
      <c r="X31" s="150" t="s">
        <v>30</v>
      </c>
      <c r="Y31" s="151"/>
      <c r="Z31" s="152" t="s">
        <v>31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5.75" customHeight="1">
      <c r="A32" s="6">
        <v>21</v>
      </c>
      <c r="B32" s="34" t="s">
        <v>104</v>
      </c>
      <c r="C32" s="35">
        <v>4.5999999999999996</v>
      </c>
      <c r="D32" s="35">
        <v>6</v>
      </c>
      <c r="E32" s="35">
        <v>3.8</v>
      </c>
      <c r="F32" s="35"/>
      <c r="G32" s="35"/>
      <c r="H32" s="35"/>
      <c r="I32" s="9" t="str">
        <f t="shared" si="0"/>
        <v/>
      </c>
      <c r="J32" s="35">
        <v>4.5</v>
      </c>
      <c r="K32" s="35">
        <v>4.75</v>
      </c>
      <c r="L32" s="35">
        <v>4.75</v>
      </c>
      <c r="M32" s="9">
        <f t="shared" si="1"/>
        <v>4.666666666666667</v>
      </c>
      <c r="N32" s="38">
        <v>7.1</v>
      </c>
      <c r="O32" s="36">
        <v>2</v>
      </c>
      <c r="P32" s="12"/>
      <c r="Q32" s="13">
        <f t="shared" si="2"/>
        <v>5.8</v>
      </c>
      <c r="R32" s="37" t="str">
        <f t="shared" si="3"/>
        <v/>
      </c>
      <c r="S32" s="15" t="str">
        <f t="shared" si="4"/>
        <v>Đậu</v>
      </c>
      <c r="T32" s="16"/>
      <c r="U32" s="3"/>
      <c r="V32" s="6" t="s">
        <v>33</v>
      </c>
      <c r="W32" s="6" t="s">
        <v>34</v>
      </c>
      <c r="X32" s="6" t="s">
        <v>33</v>
      </c>
      <c r="Y32" s="6" t="s">
        <v>34</v>
      </c>
      <c r="Z32" s="6" t="s">
        <v>33</v>
      </c>
      <c r="AA32" s="6" t="s">
        <v>34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customHeight="1">
      <c r="A33" s="6">
        <v>22</v>
      </c>
      <c r="B33" s="34" t="s">
        <v>105</v>
      </c>
      <c r="C33" s="35">
        <v>5.4</v>
      </c>
      <c r="D33" s="35">
        <v>6.3</v>
      </c>
      <c r="E33" s="35">
        <v>2.8</v>
      </c>
      <c r="F33" s="35"/>
      <c r="G33" s="35"/>
      <c r="H33" s="35"/>
      <c r="I33" s="9" t="str">
        <f t="shared" si="0"/>
        <v/>
      </c>
      <c r="J33" s="35">
        <v>4.25</v>
      </c>
      <c r="K33" s="35">
        <v>7</v>
      </c>
      <c r="L33" s="35">
        <v>5.5</v>
      </c>
      <c r="M33" s="9">
        <f t="shared" si="1"/>
        <v>5.583333333333333</v>
      </c>
      <c r="N33" s="38">
        <v>7.2</v>
      </c>
      <c r="O33" s="36">
        <v>1.5</v>
      </c>
      <c r="P33" s="12"/>
      <c r="Q33" s="13">
        <f t="shared" si="2"/>
        <v>5.9</v>
      </c>
      <c r="R33" s="37" t="str">
        <f t="shared" si="3"/>
        <v/>
      </c>
      <c r="S33" s="15" t="str">
        <f t="shared" si="4"/>
        <v>Đậu</v>
      </c>
      <c r="T33" s="16"/>
      <c r="U33" s="3"/>
      <c r="V33" s="6">
        <f>COUNTIF(G12:G49,"&lt;=3")</f>
        <v>0</v>
      </c>
      <c r="W33" s="6">
        <f>IF(OR(B12:B35=""),"",V33/COUNTA(B12:B49)*100)</f>
        <v>0</v>
      </c>
      <c r="X33" s="6">
        <f>COUNTIF(G12:G49,"&gt;=5")</f>
        <v>0</v>
      </c>
      <c r="Y33" s="6">
        <f>IF(OR(B12:B35=""),"",X33/COUNTA(B12:B49)*100)</f>
        <v>0</v>
      </c>
      <c r="Z33" s="6">
        <f>COUNTIF(G12:G49,"&gt;=8")</f>
        <v>0</v>
      </c>
      <c r="AA33" s="6">
        <f>IF(OR(B12:B35=""),"",Z33/COUNTA(B12:B49)*100)</f>
        <v>0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customHeight="1">
      <c r="A34" s="6">
        <v>23</v>
      </c>
      <c r="B34" s="34" t="s">
        <v>106</v>
      </c>
      <c r="C34" s="35">
        <v>5</v>
      </c>
      <c r="D34" s="35">
        <v>6.8</v>
      </c>
      <c r="E34" s="35">
        <v>4.5999999999999996</v>
      </c>
      <c r="F34" s="35"/>
      <c r="G34" s="35"/>
      <c r="H34" s="35"/>
      <c r="I34" s="9" t="str">
        <f t="shared" si="0"/>
        <v/>
      </c>
      <c r="J34" s="35">
        <v>4.5</v>
      </c>
      <c r="K34" s="35">
        <v>5.25</v>
      </c>
      <c r="L34" s="35">
        <v>6.5</v>
      </c>
      <c r="M34" s="9">
        <f t="shared" si="1"/>
        <v>5.416666666666667</v>
      </c>
      <c r="N34" s="38">
        <v>7.5</v>
      </c>
      <c r="O34" s="36">
        <v>2</v>
      </c>
      <c r="P34" s="12"/>
      <c r="Q34" s="13">
        <f t="shared" si="2"/>
        <v>6.4</v>
      </c>
      <c r="R34" s="37" t="str">
        <f t="shared" si="3"/>
        <v/>
      </c>
      <c r="S34" s="15" t="str">
        <f t="shared" si="4"/>
        <v>Đậu</v>
      </c>
      <c r="T34" s="1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customHeight="1">
      <c r="A35" s="6">
        <v>24</v>
      </c>
      <c r="B35" s="34" t="s">
        <v>107</v>
      </c>
      <c r="C35" s="35">
        <v>5.8</v>
      </c>
      <c r="D35" s="35">
        <v>7.8</v>
      </c>
      <c r="E35" s="35">
        <v>4.5999999999999996</v>
      </c>
      <c r="F35" s="35"/>
      <c r="G35" s="35"/>
      <c r="H35" s="35"/>
      <c r="I35" s="9" t="str">
        <f t="shared" si="0"/>
        <v/>
      </c>
      <c r="J35" s="35">
        <v>3.5</v>
      </c>
      <c r="K35" s="35">
        <v>4.25</v>
      </c>
      <c r="L35" s="35">
        <v>6</v>
      </c>
      <c r="M35" s="9">
        <f t="shared" si="1"/>
        <v>4.583333333333333</v>
      </c>
      <c r="N35" s="38">
        <v>8.1</v>
      </c>
      <c r="O35" s="36">
        <v>2</v>
      </c>
      <c r="P35" s="12"/>
      <c r="Q35" s="13">
        <f t="shared" si="2"/>
        <v>6.8</v>
      </c>
      <c r="R35" s="37" t="str">
        <f t="shared" si="3"/>
        <v/>
      </c>
      <c r="S35" s="15" t="str">
        <f t="shared" si="4"/>
        <v>Đậu</v>
      </c>
      <c r="T35" s="1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customHeight="1">
      <c r="A36" s="6">
        <v>25</v>
      </c>
      <c r="B36" s="34" t="s">
        <v>108</v>
      </c>
      <c r="C36" s="35">
        <v>5.8</v>
      </c>
      <c r="D36" s="35">
        <v>6.8</v>
      </c>
      <c r="E36" s="35">
        <v>6.6</v>
      </c>
      <c r="F36" s="35"/>
      <c r="G36" s="35"/>
      <c r="H36" s="35"/>
      <c r="I36" s="9" t="str">
        <f t="shared" si="0"/>
        <v/>
      </c>
      <c r="J36" s="35">
        <v>3.5</v>
      </c>
      <c r="K36" s="35">
        <v>5</v>
      </c>
      <c r="L36" s="35">
        <v>6.75</v>
      </c>
      <c r="M36" s="9">
        <f t="shared" si="1"/>
        <v>5.083333333333333</v>
      </c>
      <c r="N36" s="38">
        <v>8</v>
      </c>
      <c r="O36" s="36">
        <v>2</v>
      </c>
      <c r="P36" s="12"/>
      <c r="Q36" s="13">
        <f t="shared" si="2"/>
        <v>7</v>
      </c>
      <c r="R36" s="37" t="str">
        <f t="shared" si="3"/>
        <v/>
      </c>
      <c r="S36" s="15" t="str">
        <f t="shared" si="4"/>
        <v>Đậu</v>
      </c>
      <c r="T36" s="16"/>
      <c r="U36" s="3"/>
      <c r="V36" s="3"/>
      <c r="W36" s="167" t="s">
        <v>66</v>
      </c>
      <c r="X36" s="151"/>
      <c r="Y36" s="168" t="s">
        <v>67</v>
      </c>
      <c r="Z36" s="151"/>
      <c r="AA36" s="169" t="s">
        <v>68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5.75" customHeight="1">
      <c r="A37" s="6">
        <v>26</v>
      </c>
      <c r="B37" s="34" t="s">
        <v>109</v>
      </c>
      <c r="C37" s="35">
        <v>8.6</v>
      </c>
      <c r="D37" s="35">
        <v>7.5</v>
      </c>
      <c r="E37" s="35">
        <v>5.8</v>
      </c>
      <c r="F37" s="35"/>
      <c r="G37" s="35"/>
      <c r="H37" s="35"/>
      <c r="I37" s="9" t="str">
        <f t="shared" si="0"/>
        <v/>
      </c>
      <c r="J37" s="35">
        <v>3</v>
      </c>
      <c r="K37" s="35">
        <v>2.25</v>
      </c>
      <c r="L37" s="35">
        <v>5.25</v>
      </c>
      <c r="M37" s="9">
        <f t="shared" si="1"/>
        <v>3.5</v>
      </c>
      <c r="N37" s="38">
        <v>8.1</v>
      </c>
      <c r="O37" s="36">
        <v>2</v>
      </c>
      <c r="P37" s="12"/>
      <c r="Q37" s="13">
        <f t="shared" si="2"/>
        <v>7.2</v>
      </c>
      <c r="R37" s="37" t="str">
        <f t="shared" si="3"/>
        <v/>
      </c>
      <c r="S37" s="15" t="str">
        <f t="shared" si="4"/>
        <v>Đậu</v>
      </c>
      <c r="T37" s="16"/>
      <c r="U37" s="3"/>
      <c r="V37" s="3"/>
      <c r="W37" s="19" t="s">
        <v>70</v>
      </c>
      <c r="X37" s="20" t="s">
        <v>71</v>
      </c>
      <c r="Y37" s="21" t="s">
        <v>70</v>
      </c>
      <c r="Z37" s="22" t="s">
        <v>71</v>
      </c>
      <c r="AA37" s="21" t="s">
        <v>70</v>
      </c>
      <c r="AB37" s="22" t="s">
        <v>71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5.75" customHeight="1">
      <c r="A38" s="6">
        <v>27</v>
      </c>
      <c r="B38" s="34" t="s">
        <v>110</v>
      </c>
      <c r="C38" s="35">
        <v>2.4</v>
      </c>
      <c r="D38" s="35">
        <v>5.5</v>
      </c>
      <c r="E38" s="35">
        <v>3.6</v>
      </c>
      <c r="F38" s="35"/>
      <c r="G38" s="35"/>
      <c r="H38" s="35"/>
      <c r="I38" s="9" t="str">
        <f t="shared" si="0"/>
        <v/>
      </c>
      <c r="J38" s="35">
        <v>3</v>
      </c>
      <c r="K38" s="35">
        <v>4.5</v>
      </c>
      <c r="L38" s="35">
        <v>5.5</v>
      </c>
      <c r="M38" s="9">
        <f t="shared" si="1"/>
        <v>4.333333333333333</v>
      </c>
      <c r="N38" s="38">
        <v>6.6</v>
      </c>
      <c r="O38" s="36">
        <v>2</v>
      </c>
      <c r="P38" s="12"/>
      <c r="Q38" s="13">
        <f t="shared" si="2"/>
        <v>5.0999999999999996</v>
      </c>
      <c r="R38" s="37" t="str">
        <f t="shared" si="3"/>
        <v/>
      </c>
      <c r="S38" s="15" t="str">
        <f t="shared" si="4"/>
        <v>Đậu</v>
      </c>
      <c r="T38" s="16"/>
      <c r="U38" s="3"/>
      <c r="V38" s="3"/>
      <c r="W38" s="23">
        <f>COUNTIF(R12:R49,"Đậu")</f>
        <v>1</v>
      </c>
      <c r="X38" s="23">
        <f>COUNTIF(R12:R49,"Hỏng")</f>
        <v>0</v>
      </c>
      <c r="Y38" s="23">
        <f>COUNTIF(S12:S49,"Đậu")</f>
        <v>35</v>
      </c>
      <c r="Z38" s="23">
        <f>COUNTIF(S12:S49,"Hỏng")</f>
        <v>0</v>
      </c>
      <c r="AA38" s="24">
        <f t="shared" ref="AA38:AB38" si="5">SUM(W38,Y38)</f>
        <v>36</v>
      </c>
      <c r="AB38" s="24">
        <f t="shared" si="5"/>
        <v>0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15.75" customHeight="1">
      <c r="A39" s="6">
        <v>28</v>
      </c>
      <c r="B39" s="34" t="s">
        <v>111</v>
      </c>
      <c r="C39" s="35">
        <v>5.8</v>
      </c>
      <c r="D39" s="35">
        <v>7.3</v>
      </c>
      <c r="E39" s="35">
        <v>3.8</v>
      </c>
      <c r="F39" s="35"/>
      <c r="G39" s="35"/>
      <c r="H39" s="35"/>
      <c r="I39" s="9" t="str">
        <f t="shared" si="0"/>
        <v/>
      </c>
      <c r="J39" s="35">
        <v>4.25</v>
      </c>
      <c r="K39" s="35">
        <v>6</v>
      </c>
      <c r="L39" s="35">
        <v>8</v>
      </c>
      <c r="M39" s="9">
        <f t="shared" si="1"/>
        <v>6.083333333333333</v>
      </c>
      <c r="N39" s="38">
        <v>8.1</v>
      </c>
      <c r="O39" s="36">
        <v>2</v>
      </c>
      <c r="P39" s="12"/>
      <c r="Q39" s="13">
        <f t="shared" si="2"/>
        <v>6.8</v>
      </c>
      <c r="R39" s="37" t="str">
        <f t="shared" si="3"/>
        <v/>
      </c>
      <c r="S39" s="15" t="str">
        <f t="shared" si="4"/>
        <v>Đậu</v>
      </c>
      <c r="T39" s="1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customHeight="1">
      <c r="A40" s="6">
        <v>29</v>
      </c>
      <c r="B40" s="34" t="s">
        <v>112</v>
      </c>
      <c r="C40" s="35">
        <v>5.6</v>
      </c>
      <c r="D40" s="35">
        <v>7</v>
      </c>
      <c r="E40" s="35">
        <v>4.5999999999999996</v>
      </c>
      <c r="F40" s="35"/>
      <c r="G40" s="35"/>
      <c r="H40" s="35"/>
      <c r="I40" s="9" t="str">
        <f t="shared" si="0"/>
        <v/>
      </c>
      <c r="J40" s="35">
        <v>4</v>
      </c>
      <c r="K40" s="35">
        <v>5.75</v>
      </c>
      <c r="L40" s="35">
        <v>6.5</v>
      </c>
      <c r="M40" s="9">
        <f t="shared" si="1"/>
        <v>5.416666666666667</v>
      </c>
      <c r="N40" s="38">
        <v>8.1</v>
      </c>
      <c r="O40" s="36">
        <v>2</v>
      </c>
      <c r="P40" s="12"/>
      <c r="Q40" s="13">
        <f t="shared" si="2"/>
        <v>6.7</v>
      </c>
      <c r="R40" s="37" t="str">
        <f t="shared" si="3"/>
        <v/>
      </c>
      <c r="S40" s="15" t="str">
        <f t="shared" si="4"/>
        <v>Đậu</v>
      </c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customHeight="1">
      <c r="A41" s="6">
        <v>30</v>
      </c>
      <c r="B41" s="34" t="s">
        <v>113</v>
      </c>
      <c r="C41" s="35">
        <v>5.2</v>
      </c>
      <c r="D41" s="35">
        <v>7</v>
      </c>
      <c r="E41" s="35">
        <v>4</v>
      </c>
      <c r="F41" s="35"/>
      <c r="G41" s="35"/>
      <c r="H41" s="35"/>
      <c r="I41" s="9" t="str">
        <f t="shared" si="0"/>
        <v/>
      </c>
      <c r="J41" s="35">
        <v>3.75</v>
      </c>
      <c r="K41" s="35">
        <v>6</v>
      </c>
      <c r="L41" s="35">
        <v>6.75</v>
      </c>
      <c r="M41" s="9">
        <f t="shared" si="1"/>
        <v>5.5</v>
      </c>
      <c r="N41" s="38">
        <v>7.8</v>
      </c>
      <c r="O41" s="36">
        <v>2</v>
      </c>
      <c r="P41" s="12"/>
      <c r="Q41" s="13">
        <f t="shared" si="2"/>
        <v>6.5</v>
      </c>
      <c r="R41" s="37" t="str">
        <f t="shared" si="3"/>
        <v/>
      </c>
      <c r="S41" s="15" t="str">
        <f t="shared" si="4"/>
        <v>Đậu</v>
      </c>
      <c r="T41" s="1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customHeight="1">
      <c r="A42" s="6">
        <v>31</v>
      </c>
      <c r="B42" s="34" t="s">
        <v>114</v>
      </c>
      <c r="C42" s="35">
        <v>4.4000000000000004</v>
      </c>
      <c r="D42" s="35">
        <v>7.3</v>
      </c>
      <c r="E42" s="35">
        <v>2</v>
      </c>
      <c r="F42" s="35"/>
      <c r="G42" s="35"/>
      <c r="H42" s="35"/>
      <c r="I42" s="9" t="str">
        <f t="shared" si="0"/>
        <v/>
      </c>
      <c r="J42" s="35">
        <v>4</v>
      </c>
      <c r="K42" s="35">
        <v>5</v>
      </c>
      <c r="L42" s="35">
        <v>4.25</v>
      </c>
      <c r="M42" s="9">
        <f t="shared" si="1"/>
        <v>4.416666666666667</v>
      </c>
      <c r="N42" s="38">
        <v>6.9</v>
      </c>
      <c r="O42" s="36">
        <v>2</v>
      </c>
      <c r="P42" s="12"/>
      <c r="Q42" s="13">
        <f t="shared" si="2"/>
        <v>5.6</v>
      </c>
      <c r="R42" s="37" t="str">
        <f t="shared" si="3"/>
        <v/>
      </c>
      <c r="S42" s="15" t="str">
        <f t="shared" si="4"/>
        <v>Đậu</v>
      </c>
      <c r="T42" s="1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.75" customHeight="1">
      <c r="A43" s="6">
        <v>32</v>
      </c>
      <c r="B43" s="34" t="s">
        <v>115</v>
      </c>
      <c r="C43" s="25">
        <v>5.2</v>
      </c>
      <c r="D43" s="25">
        <v>5</v>
      </c>
      <c r="E43" s="25">
        <v>4.5999999999999996</v>
      </c>
      <c r="F43" s="25"/>
      <c r="G43" s="25"/>
      <c r="H43" s="25"/>
      <c r="I43" s="9" t="str">
        <f t="shared" si="0"/>
        <v/>
      </c>
      <c r="J43" s="25">
        <v>4.25</v>
      </c>
      <c r="K43" s="25">
        <v>4.25</v>
      </c>
      <c r="L43" s="25">
        <v>3.5</v>
      </c>
      <c r="M43" s="9">
        <f t="shared" si="1"/>
        <v>4</v>
      </c>
      <c r="N43" s="43">
        <v>7.5</v>
      </c>
      <c r="O43" s="36">
        <v>2</v>
      </c>
      <c r="P43" s="27"/>
      <c r="Q43" s="13">
        <f t="shared" si="2"/>
        <v>5.9</v>
      </c>
      <c r="R43" s="37" t="str">
        <f t="shared" si="3"/>
        <v/>
      </c>
      <c r="S43" s="15" t="str">
        <f t="shared" si="4"/>
        <v>Đậu</v>
      </c>
      <c r="T43" s="1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15.75" customHeight="1">
      <c r="A44" s="6">
        <v>33</v>
      </c>
      <c r="B44" s="34" t="s">
        <v>116</v>
      </c>
      <c r="C44" s="25">
        <v>3.8</v>
      </c>
      <c r="D44" s="25">
        <v>5</v>
      </c>
      <c r="E44" s="25">
        <v>3.8</v>
      </c>
      <c r="F44" s="25"/>
      <c r="G44" s="25"/>
      <c r="H44" s="25"/>
      <c r="I44" s="9" t="str">
        <f t="shared" si="0"/>
        <v/>
      </c>
      <c r="J44" s="25">
        <v>3.5</v>
      </c>
      <c r="K44" s="25">
        <v>5.75</v>
      </c>
      <c r="L44" s="25">
        <v>4.5</v>
      </c>
      <c r="M44" s="9">
        <f t="shared" si="1"/>
        <v>4.583333333333333</v>
      </c>
      <c r="N44" s="43">
        <v>6.3</v>
      </c>
      <c r="O44" s="36">
        <v>2</v>
      </c>
      <c r="P44" s="27"/>
      <c r="Q44" s="13">
        <f t="shared" si="2"/>
        <v>5.2</v>
      </c>
      <c r="R44" s="37" t="str">
        <f t="shared" si="3"/>
        <v/>
      </c>
      <c r="S44" s="15" t="str">
        <f t="shared" si="4"/>
        <v>Đậu</v>
      </c>
      <c r="T44" s="16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5.75" customHeight="1">
      <c r="A45" s="6">
        <v>34</v>
      </c>
      <c r="B45" s="34" t="s">
        <v>117</v>
      </c>
      <c r="C45" s="25">
        <v>4</v>
      </c>
      <c r="D45" s="25">
        <v>7</v>
      </c>
      <c r="E45" s="25">
        <v>6.4</v>
      </c>
      <c r="F45" s="25"/>
      <c r="G45" s="25"/>
      <c r="H45" s="25"/>
      <c r="I45" s="9" t="str">
        <f t="shared" si="0"/>
        <v/>
      </c>
      <c r="J45" s="25">
        <v>5.75</v>
      </c>
      <c r="K45" s="25">
        <v>6.5</v>
      </c>
      <c r="L45" s="25">
        <v>6.25</v>
      </c>
      <c r="M45" s="9">
        <f t="shared" si="1"/>
        <v>6.166666666666667</v>
      </c>
      <c r="N45" s="43">
        <v>7</v>
      </c>
      <c r="O45" s="36">
        <v>2</v>
      </c>
      <c r="P45" s="27"/>
      <c r="Q45" s="13">
        <f t="shared" si="2"/>
        <v>6.6</v>
      </c>
      <c r="R45" s="37" t="str">
        <f t="shared" si="3"/>
        <v/>
      </c>
      <c r="S45" s="15" t="str">
        <f t="shared" si="4"/>
        <v>Đậu</v>
      </c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5.75" customHeight="1">
      <c r="A46" s="6">
        <v>35</v>
      </c>
      <c r="B46" s="34" t="s">
        <v>118</v>
      </c>
      <c r="C46" s="25">
        <v>5</v>
      </c>
      <c r="D46" s="25">
        <v>5.8</v>
      </c>
      <c r="E46" s="25">
        <v>2.8</v>
      </c>
      <c r="F46" s="25"/>
      <c r="G46" s="25"/>
      <c r="H46" s="25"/>
      <c r="I46" s="9" t="str">
        <f t="shared" si="0"/>
        <v/>
      </c>
      <c r="J46" s="25">
        <v>3.5</v>
      </c>
      <c r="K46" s="25">
        <v>5</v>
      </c>
      <c r="L46" s="25">
        <v>4.5</v>
      </c>
      <c r="M46" s="9">
        <f t="shared" si="1"/>
        <v>4.333333333333333</v>
      </c>
      <c r="N46" s="44">
        <v>7</v>
      </c>
      <c r="O46" s="36">
        <v>2</v>
      </c>
      <c r="P46" s="16"/>
      <c r="Q46" s="13">
        <f t="shared" si="2"/>
        <v>5.6</v>
      </c>
      <c r="R46" s="37" t="str">
        <f t="shared" si="3"/>
        <v/>
      </c>
      <c r="S46" s="15" t="str">
        <f t="shared" si="4"/>
        <v>Đậu</v>
      </c>
      <c r="T46" s="45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5.75" customHeight="1">
      <c r="A47" s="6">
        <v>36</v>
      </c>
      <c r="B47" s="34" t="s">
        <v>119</v>
      </c>
      <c r="C47" s="25">
        <v>4.4000000000000004</v>
      </c>
      <c r="D47" s="25">
        <v>7.3</v>
      </c>
      <c r="E47" s="25">
        <v>3.8</v>
      </c>
      <c r="F47" s="25"/>
      <c r="G47" s="25"/>
      <c r="H47" s="25"/>
      <c r="I47" s="9" t="str">
        <f t="shared" si="0"/>
        <v/>
      </c>
      <c r="J47" s="25">
        <v>3.25</v>
      </c>
      <c r="K47" s="25">
        <v>4</v>
      </c>
      <c r="L47" s="25">
        <v>7</v>
      </c>
      <c r="M47" s="9">
        <f t="shared" si="1"/>
        <v>4.75</v>
      </c>
      <c r="N47" s="44">
        <v>7.2</v>
      </c>
      <c r="O47" s="36">
        <v>2</v>
      </c>
      <c r="P47" s="16"/>
      <c r="Q47" s="13">
        <f t="shared" si="2"/>
        <v>6.1</v>
      </c>
      <c r="R47" s="37" t="str">
        <f t="shared" si="3"/>
        <v/>
      </c>
      <c r="S47" s="15" t="str">
        <f t="shared" si="4"/>
        <v>Đậu</v>
      </c>
      <c r="T47" s="45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5.75" customHeight="1">
      <c r="A48" s="6"/>
      <c r="B48" s="46"/>
      <c r="C48" s="16"/>
      <c r="D48" s="16"/>
      <c r="E48" s="16"/>
      <c r="F48" s="16"/>
      <c r="G48" s="16"/>
      <c r="H48" s="16"/>
      <c r="I48" s="26"/>
      <c r="J48" s="16"/>
      <c r="K48" s="16"/>
      <c r="L48" s="16"/>
      <c r="M48" s="26"/>
      <c r="N48" s="16"/>
      <c r="O48" s="16"/>
      <c r="P48" s="16"/>
      <c r="Q48" s="47"/>
      <c r="R48" s="37"/>
      <c r="S48" s="15"/>
      <c r="T48" s="45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5.75" customHeight="1">
      <c r="A49" s="6"/>
      <c r="B49" s="48"/>
      <c r="C49" s="49"/>
      <c r="D49" s="49"/>
      <c r="E49" s="49"/>
      <c r="F49" s="49"/>
      <c r="G49" s="49"/>
      <c r="H49" s="49"/>
      <c r="I49" s="50"/>
      <c r="J49" s="49"/>
      <c r="K49" s="49"/>
      <c r="L49" s="49"/>
      <c r="M49" s="50"/>
      <c r="N49" s="49"/>
      <c r="O49" s="49"/>
      <c r="P49" s="49"/>
      <c r="Q49" s="51"/>
      <c r="R49" s="37"/>
      <c r="S49" s="15"/>
      <c r="T49" s="31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5.75" customHeight="1">
      <c r="A50" s="52"/>
      <c r="B50" s="46"/>
      <c r="C50" s="53"/>
      <c r="D50" s="53"/>
      <c r="E50" s="53"/>
      <c r="F50" s="53"/>
      <c r="G50" s="53"/>
      <c r="H50" s="53"/>
      <c r="I50" s="26"/>
      <c r="J50" s="53"/>
      <c r="K50" s="53"/>
      <c r="L50" s="53"/>
      <c r="M50" s="26"/>
      <c r="N50" s="53"/>
      <c r="O50" s="53"/>
      <c r="P50" s="53"/>
      <c r="Q50" s="47"/>
      <c r="R50" s="37"/>
      <c r="S50" s="15"/>
      <c r="T50" s="53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1:44" ht="15.75" customHeight="1">
      <c r="A51" s="33"/>
      <c r="B51" s="33"/>
      <c r="C51" s="33">
        <f t="shared" ref="C51:E51" si="6">COUNT(C12:C50)</f>
        <v>36</v>
      </c>
      <c r="D51" s="33">
        <f t="shared" si="6"/>
        <v>36</v>
      </c>
      <c r="E51" s="33">
        <f t="shared" si="6"/>
        <v>36</v>
      </c>
      <c r="F51" s="33"/>
      <c r="G51" s="33"/>
      <c r="H51" s="33"/>
      <c r="I51" s="33">
        <f>COUNT(I12:I50)</f>
        <v>1</v>
      </c>
      <c r="J51" s="33"/>
      <c r="K51" s="33"/>
      <c r="L51" s="33"/>
      <c r="M51" s="33">
        <f>COUNT(M12:M50)</f>
        <v>35</v>
      </c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</row>
    <row r="52" spans="1:44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1:44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spans="1:44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spans="1:44" ht="15.75" customHeight="1"/>
    <row r="253" spans="1:44" ht="15.75" customHeight="1"/>
    <row r="254" spans="1:44" ht="15.75" customHeight="1"/>
    <row r="255" spans="1:44" ht="15.75" customHeight="1"/>
    <row r="256" spans="1:4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8">
    <mergeCell ref="A8:A11"/>
    <mergeCell ref="B8:B11"/>
    <mergeCell ref="B1:F1"/>
    <mergeCell ref="J1:T1"/>
    <mergeCell ref="B2:F2"/>
    <mergeCell ref="J2:T2"/>
    <mergeCell ref="B4:S4"/>
    <mergeCell ref="Q8:Q11"/>
    <mergeCell ref="C9:C11"/>
    <mergeCell ref="D9:D11"/>
    <mergeCell ref="E9:E11"/>
    <mergeCell ref="F9:I9"/>
    <mergeCell ref="F10:F11"/>
    <mergeCell ref="G10:G11"/>
    <mergeCell ref="H10:H11"/>
    <mergeCell ref="I10:I11"/>
    <mergeCell ref="J9:M9"/>
    <mergeCell ref="J10:J11"/>
    <mergeCell ref="K10:K11"/>
    <mergeCell ref="L10:L11"/>
    <mergeCell ref="M10:M11"/>
    <mergeCell ref="E5:M5"/>
    <mergeCell ref="C8:M8"/>
    <mergeCell ref="N8:N11"/>
    <mergeCell ref="O8:O11"/>
    <mergeCell ref="P8:P11"/>
    <mergeCell ref="AG27:AH27"/>
    <mergeCell ref="V30:AA30"/>
    <mergeCell ref="V31:W31"/>
    <mergeCell ref="X31:Y31"/>
    <mergeCell ref="Z31:AA31"/>
    <mergeCell ref="W36:X36"/>
    <mergeCell ref="Y36:Z36"/>
    <mergeCell ref="AA36:AB36"/>
    <mergeCell ref="AC27:AD27"/>
    <mergeCell ref="AE27:AF27"/>
    <mergeCell ref="V25:AA25"/>
    <mergeCell ref="V26:W26"/>
    <mergeCell ref="X26:Y26"/>
    <mergeCell ref="Z26:AA26"/>
    <mergeCell ref="AC26:AH26"/>
    <mergeCell ref="V20:AA20"/>
    <mergeCell ref="AC20:AH20"/>
    <mergeCell ref="V21:W21"/>
    <mergeCell ref="X21:Y21"/>
    <mergeCell ref="Z21:AA21"/>
    <mergeCell ref="AG21:AH21"/>
    <mergeCell ref="AC21:AD21"/>
    <mergeCell ref="AE21:AF21"/>
    <mergeCell ref="V15:AA15"/>
    <mergeCell ref="AC15:AH15"/>
    <mergeCell ref="V16:W16"/>
    <mergeCell ref="X16:Y16"/>
    <mergeCell ref="Z16:AA16"/>
    <mergeCell ref="AG16:AH16"/>
    <mergeCell ref="AC16:AD16"/>
    <mergeCell ref="AE16:AF16"/>
    <mergeCell ref="AE11:AF11"/>
    <mergeCell ref="AG11:AH11"/>
    <mergeCell ref="R8:S11"/>
    <mergeCell ref="T8:T11"/>
    <mergeCell ref="X8:AF8"/>
    <mergeCell ref="V10:AA10"/>
    <mergeCell ref="AC10:AH10"/>
    <mergeCell ref="V11:W11"/>
    <mergeCell ref="X11:Y11"/>
    <mergeCell ref="Z11:AA11"/>
    <mergeCell ref="AC11:AD11"/>
  </mergeCells>
  <dataValidations count="1">
    <dataValidation type="decimal" allowBlank="1" showDropDown="1" showInputMessage="1" showErrorMessage="1" prompt="Nhập số nằm trong khoảng 0 và 10 (Nhập điểm lẻ bằng dấu phẩy)" sqref="C12:H49 J12:L49 N12:P49">
      <formula1>0</formula1>
      <formula2>10</formula2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0C4DE"/>
    <outlinePr summaryBelow="0" summaryRight="0"/>
  </sheetPr>
  <dimension ref="A1:AR1000"/>
  <sheetViews>
    <sheetView showGridLines="0" topLeftCell="A37" workbookViewId="0"/>
  </sheetViews>
  <sheetFormatPr defaultColWidth="14.42578125" defaultRowHeight="15" customHeight="1"/>
  <cols>
    <col min="1" max="1" width="3.42578125" customWidth="1"/>
    <col min="2" max="2" width="27.7109375" customWidth="1"/>
    <col min="3" max="3" width="5.5703125" customWidth="1"/>
    <col min="4" max="4" width="5.140625" customWidth="1"/>
    <col min="5" max="5" width="4.85546875" customWidth="1"/>
    <col min="6" max="6" width="5" customWidth="1"/>
    <col min="7" max="8" width="5.42578125" customWidth="1"/>
    <col min="9" max="9" width="5.5703125" customWidth="1"/>
    <col min="10" max="10" width="5" customWidth="1"/>
    <col min="11" max="11" width="4.7109375" customWidth="1"/>
    <col min="12" max="12" width="4.28515625" customWidth="1"/>
    <col min="13" max="13" width="5.140625" customWidth="1"/>
    <col min="14" max="14" width="8" customWidth="1"/>
    <col min="15" max="15" width="7.28515625" customWidth="1"/>
    <col min="16" max="16" width="7" customWidth="1"/>
    <col min="17" max="17" width="9.85546875" customWidth="1"/>
    <col min="18" max="18" width="6.28515625" customWidth="1"/>
    <col min="19" max="19" width="5.7109375" customWidth="1"/>
    <col min="20" max="20" width="9.140625" customWidth="1"/>
    <col min="21" max="21" width="4.85546875" customWidth="1"/>
    <col min="22" max="22" width="9.140625" customWidth="1"/>
    <col min="23" max="23" width="10.140625" customWidth="1"/>
    <col min="24" max="24" width="9.140625" customWidth="1"/>
    <col min="25" max="25" width="10.140625" customWidth="1"/>
    <col min="26" max="26" width="9.140625" customWidth="1"/>
    <col min="27" max="27" width="10.140625" customWidth="1"/>
    <col min="28" max="29" width="9.140625" customWidth="1"/>
    <col min="30" max="30" width="10.140625" customWidth="1"/>
    <col min="31" max="44" width="9.140625" customWidth="1"/>
  </cols>
  <sheetData>
    <row r="1" spans="1:44" ht="16.5" customHeight="1">
      <c r="A1" s="1"/>
      <c r="B1" s="173" t="s">
        <v>0</v>
      </c>
      <c r="C1" s="163"/>
      <c r="D1" s="163"/>
      <c r="E1" s="163"/>
      <c r="F1" s="163"/>
      <c r="G1" s="2"/>
      <c r="H1" s="2"/>
      <c r="I1" s="2"/>
      <c r="J1" s="174" t="s">
        <v>1</v>
      </c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customHeight="1">
      <c r="A2" s="2"/>
      <c r="B2" s="174" t="s">
        <v>2</v>
      </c>
      <c r="C2" s="163"/>
      <c r="D2" s="163"/>
      <c r="E2" s="163"/>
      <c r="F2" s="163"/>
      <c r="G2" s="2"/>
      <c r="H2" s="2"/>
      <c r="I2" s="2"/>
      <c r="J2" s="174" t="s">
        <v>3</v>
      </c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>
      <c r="A3" s="4"/>
      <c r="B3" s="55"/>
      <c r="C3" s="3"/>
      <c r="D3" s="5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customHeight="1">
      <c r="A4" s="4"/>
      <c r="B4" s="175" t="s">
        <v>4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8.75" customHeight="1">
      <c r="A5" s="4"/>
      <c r="B5" s="55"/>
      <c r="C5" s="3"/>
      <c r="D5" s="57"/>
      <c r="E5" s="170" t="s">
        <v>120</v>
      </c>
      <c r="F5" s="163"/>
      <c r="G5" s="163"/>
      <c r="H5" s="163"/>
      <c r="I5" s="163"/>
      <c r="J5" s="163"/>
      <c r="K5" s="163"/>
      <c r="L5" s="163"/>
      <c r="M5" s="16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3" customHeight="1">
      <c r="A6" s="4"/>
      <c r="B6" s="55"/>
      <c r="C6" s="3"/>
      <c r="D6" s="57"/>
      <c r="E6" s="5"/>
      <c r="F6" s="3"/>
      <c r="G6" s="3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3" customHeight="1">
      <c r="A7" s="3"/>
      <c r="B7" s="55"/>
      <c r="C7" s="3"/>
      <c r="D7" s="5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.5">
      <c r="A8" s="159" t="s">
        <v>6</v>
      </c>
      <c r="B8" s="159" t="s">
        <v>7</v>
      </c>
      <c r="C8" s="171" t="s">
        <v>8</v>
      </c>
      <c r="D8" s="165"/>
      <c r="E8" s="165"/>
      <c r="F8" s="165"/>
      <c r="G8" s="165"/>
      <c r="H8" s="165"/>
      <c r="I8" s="165"/>
      <c r="J8" s="165"/>
      <c r="K8" s="165"/>
      <c r="L8" s="165"/>
      <c r="M8" s="151"/>
      <c r="N8" s="172" t="s">
        <v>9</v>
      </c>
      <c r="O8" s="172" t="s">
        <v>10</v>
      </c>
      <c r="P8" s="172" t="s">
        <v>11</v>
      </c>
      <c r="Q8" s="172" t="s">
        <v>12</v>
      </c>
      <c r="R8" s="153" t="s">
        <v>13</v>
      </c>
      <c r="S8" s="154"/>
      <c r="T8" s="159" t="s">
        <v>14</v>
      </c>
      <c r="U8" s="3"/>
      <c r="V8" s="3"/>
      <c r="W8" s="3"/>
      <c r="X8" s="162" t="s">
        <v>15</v>
      </c>
      <c r="Y8" s="163"/>
      <c r="Z8" s="163"/>
      <c r="AA8" s="163"/>
      <c r="AB8" s="163"/>
      <c r="AC8" s="163"/>
      <c r="AD8" s="163"/>
      <c r="AE8" s="163"/>
      <c r="AF8" s="16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.5">
      <c r="A9" s="160"/>
      <c r="B9" s="160"/>
      <c r="C9" s="159" t="s">
        <v>16</v>
      </c>
      <c r="D9" s="159" t="s">
        <v>17</v>
      </c>
      <c r="E9" s="159" t="s">
        <v>18</v>
      </c>
      <c r="F9" s="171" t="s">
        <v>19</v>
      </c>
      <c r="G9" s="165"/>
      <c r="H9" s="165"/>
      <c r="I9" s="151"/>
      <c r="J9" s="171" t="s">
        <v>20</v>
      </c>
      <c r="K9" s="165"/>
      <c r="L9" s="165"/>
      <c r="M9" s="151"/>
      <c r="N9" s="160"/>
      <c r="O9" s="160"/>
      <c r="P9" s="160"/>
      <c r="Q9" s="160"/>
      <c r="R9" s="155"/>
      <c r="S9" s="156"/>
      <c r="T9" s="16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>
      <c r="A10" s="160"/>
      <c r="B10" s="160"/>
      <c r="C10" s="160"/>
      <c r="D10" s="160"/>
      <c r="E10" s="160"/>
      <c r="F10" s="159" t="s">
        <v>21</v>
      </c>
      <c r="G10" s="159" t="s">
        <v>22</v>
      </c>
      <c r="H10" s="159" t="s">
        <v>23</v>
      </c>
      <c r="I10" s="159" t="s">
        <v>24</v>
      </c>
      <c r="J10" s="159" t="s">
        <v>25</v>
      </c>
      <c r="K10" s="159" t="s">
        <v>26</v>
      </c>
      <c r="L10" s="159" t="s">
        <v>27</v>
      </c>
      <c r="M10" s="159" t="s">
        <v>24</v>
      </c>
      <c r="N10" s="160"/>
      <c r="O10" s="160"/>
      <c r="P10" s="160"/>
      <c r="Q10" s="160"/>
      <c r="R10" s="155"/>
      <c r="S10" s="156"/>
      <c r="T10" s="160"/>
      <c r="U10" s="3"/>
      <c r="V10" s="164" t="s">
        <v>16</v>
      </c>
      <c r="W10" s="165"/>
      <c r="X10" s="165"/>
      <c r="Y10" s="165"/>
      <c r="Z10" s="165"/>
      <c r="AA10" s="151"/>
      <c r="AB10" s="3"/>
      <c r="AC10" s="164" t="s">
        <v>28</v>
      </c>
      <c r="AD10" s="165"/>
      <c r="AE10" s="165"/>
      <c r="AF10" s="165"/>
      <c r="AG10" s="165"/>
      <c r="AH10" s="151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0.5" customHeight="1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1"/>
      <c r="R11" s="157"/>
      <c r="S11" s="158"/>
      <c r="T11" s="161"/>
      <c r="U11" s="3"/>
      <c r="V11" s="166" t="s">
        <v>29</v>
      </c>
      <c r="W11" s="151"/>
      <c r="X11" s="150" t="s">
        <v>30</v>
      </c>
      <c r="Y11" s="151"/>
      <c r="Z11" s="152" t="s">
        <v>31</v>
      </c>
      <c r="AA11" s="151"/>
      <c r="AB11" s="3"/>
      <c r="AC11" s="166" t="s">
        <v>29</v>
      </c>
      <c r="AD11" s="151"/>
      <c r="AE11" s="150" t="s">
        <v>30</v>
      </c>
      <c r="AF11" s="151"/>
      <c r="AG11" s="152" t="s">
        <v>31</v>
      </c>
      <c r="AH11" s="151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.5">
      <c r="A12" s="6">
        <v>1</v>
      </c>
      <c r="B12" s="58" t="s">
        <v>121</v>
      </c>
      <c r="C12" s="59">
        <v>4</v>
      </c>
      <c r="D12" s="18">
        <v>5.5</v>
      </c>
      <c r="E12" s="35">
        <v>3.6</v>
      </c>
      <c r="F12" s="35"/>
      <c r="G12" s="35"/>
      <c r="H12" s="35"/>
      <c r="I12" s="9" t="str">
        <f t="shared" ref="I12:I26" si="0">IF(OR(F12="",G12="",H12=""),"",AVERAGE(F12:H12))</f>
        <v/>
      </c>
      <c r="J12" s="35">
        <v>3.25</v>
      </c>
      <c r="K12" s="35">
        <v>4.5</v>
      </c>
      <c r="L12" s="35">
        <v>5.25</v>
      </c>
      <c r="M12" s="9">
        <f t="shared" ref="M12:M41" si="1">IF(OR(J12="",K12="",L12=""),"",AVERAGE(J12:L12))</f>
        <v>4.333333333333333</v>
      </c>
      <c r="N12" s="60">
        <v>8</v>
      </c>
      <c r="O12" s="61">
        <v>2</v>
      </c>
      <c r="P12" s="12"/>
      <c r="Q12" s="62">
        <f t="shared" ref="Q12:Q41" si="2">ROUND(IF(OR(C12="",D12="",E12=""),"",((((SUM(C12:E12)+IF(OR(I12=""),M12,I12)+O12)/4)*7+N12*3)/10)+P12),1)</f>
        <v>5.8</v>
      </c>
      <c r="R12" s="37" t="str">
        <f t="shared" ref="R12:R48" si="3">IF(I12="","",IF(AND(Q12&gt;=5,C12&gt;1,D12&gt;1,E12&gt;1,F12&gt;1,G12&gt;1,H12&gt;1),"Đậu","Hỏng"))</f>
        <v/>
      </c>
      <c r="S12" s="15" t="str">
        <f t="shared" ref="S12:S41" si="4">IF(M12="","",IF(AND(Q12&gt;=5,C12&gt;1,D12&gt;1,E12&gt;1,J12&gt;1,K12&gt;1,L12&gt;1),"Đậu","Hỏng"))</f>
        <v>Đậu</v>
      </c>
      <c r="T12" s="16"/>
      <c r="U12" s="3"/>
      <c r="V12" s="6" t="s">
        <v>33</v>
      </c>
      <c r="W12" s="6" t="s">
        <v>34</v>
      </c>
      <c r="X12" s="6" t="s">
        <v>33</v>
      </c>
      <c r="Y12" s="6" t="s">
        <v>34</v>
      </c>
      <c r="Z12" s="6" t="s">
        <v>33</v>
      </c>
      <c r="AA12" s="6" t="s">
        <v>34</v>
      </c>
      <c r="AB12" s="3"/>
      <c r="AC12" s="6" t="s">
        <v>33</v>
      </c>
      <c r="AD12" s="6" t="s">
        <v>34</v>
      </c>
      <c r="AE12" s="6" t="s">
        <v>33</v>
      </c>
      <c r="AF12" s="6" t="s">
        <v>34</v>
      </c>
      <c r="AG12" s="6" t="s">
        <v>33</v>
      </c>
      <c r="AH12" s="6" t="s">
        <v>34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.5">
      <c r="A13" s="6">
        <v>2</v>
      </c>
      <c r="B13" s="63" t="s">
        <v>122</v>
      </c>
      <c r="C13" s="59">
        <v>6</v>
      </c>
      <c r="D13" s="18">
        <v>5</v>
      </c>
      <c r="E13" s="35">
        <v>5</v>
      </c>
      <c r="F13" s="35"/>
      <c r="G13" s="35"/>
      <c r="H13" s="35"/>
      <c r="I13" s="9" t="str">
        <f t="shared" si="0"/>
        <v/>
      </c>
      <c r="J13" s="35">
        <v>1.75</v>
      </c>
      <c r="K13" s="35">
        <v>7.5</v>
      </c>
      <c r="L13" s="35">
        <v>6.75</v>
      </c>
      <c r="M13" s="9">
        <f t="shared" si="1"/>
        <v>5.333333333333333</v>
      </c>
      <c r="N13" s="64">
        <v>8.3000000000000007</v>
      </c>
      <c r="O13" s="61">
        <v>2</v>
      </c>
      <c r="P13" s="12"/>
      <c r="Q13" s="62">
        <f t="shared" si="2"/>
        <v>6.6</v>
      </c>
      <c r="R13" s="37" t="str">
        <f t="shared" si="3"/>
        <v/>
      </c>
      <c r="S13" s="15" t="str">
        <f t="shared" si="4"/>
        <v>Đậu</v>
      </c>
      <c r="T13" s="16"/>
      <c r="U13" s="3"/>
      <c r="V13" s="6">
        <f>COUNTIF(C12:C47,"&lt;=3")</f>
        <v>0</v>
      </c>
      <c r="W13" s="6">
        <f>IF(OR(B12:B21=""),"",V13/COUNTA(B12:B47)*100)</f>
        <v>0</v>
      </c>
      <c r="X13" s="6">
        <f>COUNTIF(C12:C47,"&gt;=5")</f>
        <v>32</v>
      </c>
      <c r="Y13" s="6">
        <f>IF(OR(B12:B21=""),"",X13/COUNTA(B12:B47)*100)</f>
        <v>88.888888888888886</v>
      </c>
      <c r="Z13" s="6">
        <f>COUNTIF(C12:C47,"&gt;=8")</f>
        <v>3</v>
      </c>
      <c r="AA13" s="6">
        <f>IF(OR(B12:B21=""),"",Z13/COUNTA(B12:B47)*100)</f>
        <v>8.3333333333333321</v>
      </c>
      <c r="AB13" s="3"/>
      <c r="AC13" s="6">
        <f>COUNTIF(H12:H47,"&lt;=3")</f>
        <v>1</v>
      </c>
      <c r="AD13" s="6">
        <f>IF(OR(B12:B21=""),"",AC13/COUNTA(B12:B47)*100)</f>
        <v>2.7777777777777777</v>
      </c>
      <c r="AE13" s="6">
        <f>COUNTIF(H12:H47,"&gt;=5")</f>
        <v>11</v>
      </c>
      <c r="AF13" s="6">
        <f>IF(OR(B12:B21=""),"",AE13/COUNTA(B12:B47)*100)</f>
        <v>30.555555555555557</v>
      </c>
      <c r="AG13" s="6">
        <f>COUNTIF(H12:H47,"&gt;=8")</f>
        <v>1</v>
      </c>
      <c r="AH13" s="6">
        <f>IF(OR(B12:B21=""),"",AG13/COUNTA(B12:B47)*100)</f>
        <v>2.7777777777777777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.5">
      <c r="A14" s="6">
        <v>3</v>
      </c>
      <c r="B14" s="63" t="s">
        <v>123</v>
      </c>
      <c r="C14" s="59">
        <v>5</v>
      </c>
      <c r="D14" s="18">
        <v>6.5</v>
      </c>
      <c r="E14" s="35">
        <v>5</v>
      </c>
      <c r="F14" s="35"/>
      <c r="G14" s="35"/>
      <c r="H14" s="35"/>
      <c r="I14" s="9" t="str">
        <f t="shared" si="0"/>
        <v/>
      </c>
      <c r="J14" s="35">
        <v>3.75</v>
      </c>
      <c r="K14" s="35">
        <v>6.5</v>
      </c>
      <c r="L14" s="35">
        <v>6.25</v>
      </c>
      <c r="M14" s="9">
        <f t="shared" si="1"/>
        <v>5.5</v>
      </c>
      <c r="N14" s="64">
        <v>7.9</v>
      </c>
      <c r="O14" s="61">
        <v>2</v>
      </c>
      <c r="P14" s="12"/>
      <c r="Q14" s="62">
        <f t="shared" si="2"/>
        <v>6.6</v>
      </c>
      <c r="R14" s="37" t="str">
        <f t="shared" si="3"/>
        <v/>
      </c>
      <c r="S14" s="15" t="str">
        <f t="shared" si="4"/>
        <v>Đậu</v>
      </c>
      <c r="T14" s="1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>
      <c r="A15" s="6">
        <v>4</v>
      </c>
      <c r="B15" s="63" t="s">
        <v>124</v>
      </c>
      <c r="C15" s="59">
        <v>6.6</v>
      </c>
      <c r="D15" s="18">
        <v>6.8</v>
      </c>
      <c r="E15" s="39">
        <v>3.8</v>
      </c>
      <c r="F15" s="39"/>
      <c r="G15" s="39"/>
      <c r="H15" s="35"/>
      <c r="I15" s="9" t="str">
        <f t="shared" si="0"/>
        <v/>
      </c>
      <c r="J15" s="35">
        <v>2.25</v>
      </c>
      <c r="K15" s="35">
        <v>5.25</v>
      </c>
      <c r="L15" s="35">
        <v>5</v>
      </c>
      <c r="M15" s="9">
        <f t="shared" si="1"/>
        <v>4.166666666666667</v>
      </c>
      <c r="N15" s="64">
        <v>7.9</v>
      </c>
      <c r="O15" s="61">
        <v>2</v>
      </c>
      <c r="P15" s="12"/>
      <c r="Q15" s="62">
        <f t="shared" si="2"/>
        <v>6.5</v>
      </c>
      <c r="R15" s="37" t="str">
        <f t="shared" si="3"/>
        <v/>
      </c>
      <c r="S15" s="15" t="str">
        <f t="shared" si="4"/>
        <v>Đậu</v>
      </c>
      <c r="T15" s="16"/>
      <c r="U15" s="3"/>
      <c r="V15" s="164" t="s">
        <v>38</v>
      </c>
      <c r="W15" s="165"/>
      <c r="X15" s="165"/>
      <c r="Y15" s="165"/>
      <c r="Z15" s="165"/>
      <c r="AA15" s="151"/>
      <c r="AB15" s="3"/>
      <c r="AC15" s="164" t="s">
        <v>39</v>
      </c>
      <c r="AD15" s="165"/>
      <c r="AE15" s="165"/>
      <c r="AF15" s="165"/>
      <c r="AG15" s="165"/>
      <c r="AH15" s="151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.5">
      <c r="A16" s="6">
        <v>5</v>
      </c>
      <c r="B16" s="63" t="s">
        <v>125</v>
      </c>
      <c r="C16" s="59">
        <v>7.8</v>
      </c>
      <c r="D16" s="18">
        <v>6.3</v>
      </c>
      <c r="E16" s="35">
        <v>4.4000000000000004</v>
      </c>
      <c r="F16" s="35">
        <v>7.5</v>
      </c>
      <c r="G16" s="35">
        <v>7</v>
      </c>
      <c r="H16" s="35">
        <v>5.5</v>
      </c>
      <c r="I16" s="9">
        <f t="shared" si="0"/>
        <v>6.666666666666667</v>
      </c>
      <c r="J16" s="35"/>
      <c r="K16" s="35"/>
      <c r="L16" s="35"/>
      <c r="M16" s="9" t="str">
        <f t="shared" si="1"/>
        <v/>
      </c>
      <c r="N16" s="64">
        <v>8.9</v>
      </c>
      <c r="O16" s="61">
        <v>2</v>
      </c>
      <c r="P16" s="12"/>
      <c r="Q16" s="62">
        <f t="shared" si="2"/>
        <v>7.4</v>
      </c>
      <c r="R16" s="37" t="str">
        <f t="shared" si="3"/>
        <v>Đậu</v>
      </c>
      <c r="S16" s="15" t="str">
        <f t="shared" si="4"/>
        <v/>
      </c>
      <c r="T16" s="16"/>
      <c r="U16" s="3"/>
      <c r="V16" s="166" t="s">
        <v>29</v>
      </c>
      <c r="W16" s="151"/>
      <c r="X16" s="150" t="s">
        <v>30</v>
      </c>
      <c r="Y16" s="151"/>
      <c r="Z16" s="152" t="s">
        <v>31</v>
      </c>
      <c r="AA16" s="151"/>
      <c r="AB16" s="3"/>
      <c r="AC16" s="166" t="s">
        <v>29</v>
      </c>
      <c r="AD16" s="151"/>
      <c r="AE16" s="150" t="s">
        <v>30</v>
      </c>
      <c r="AF16" s="151"/>
      <c r="AG16" s="152" t="s">
        <v>31</v>
      </c>
      <c r="AH16" s="151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.5">
      <c r="A17" s="6">
        <v>6</v>
      </c>
      <c r="B17" s="63" t="s">
        <v>126</v>
      </c>
      <c r="C17" s="59">
        <v>6</v>
      </c>
      <c r="D17" s="18">
        <v>6.5</v>
      </c>
      <c r="E17" s="35">
        <v>5.6</v>
      </c>
      <c r="F17" s="35"/>
      <c r="G17" s="35"/>
      <c r="H17" s="35"/>
      <c r="I17" s="9" t="str">
        <f t="shared" si="0"/>
        <v/>
      </c>
      <c r="J17" s="35">
        <v>5</v>
      </c>
      <c r="K17" s="35">
        <v>7.5</v>
      </c>
      <c r="L17" s="35">
        <v>5.75</v>
      </c>
      <c r="M17" s="9">
        <f t="shared" si="1"/>
        <v>6.083333333333333</v>
      </c>
      <c r="N17" s="64">
        <v>8</v>
      </c>
      <c r="O17" s="61">
        <v>2</v>
      </c>
      <c r="P17" s="12"/>
      <c r="Q17" s="62">
        <f t="shared" si="2"/>
        <v>7</v>
      </c>
      <c r="R17" s="37" t="str">
        <f t="shared" si="3"/>
        <v/>
      </c>
      <c r="S17" s="15" t="str">
        <f t="shared" si="4"/>
        <v>Đậu</v>
      </c>
      <c r="T17" s="16"/>
      <c r="U17" s="3"/>
      <c r="V17" s="6" t="s">
        <v>33</v>
      </c>
      <c r="W17" s="6" t="s">
        <v>34</v>
      </c>
      <c r="X17" s="6" t="s">
        <v>33</v>
      </c>
      <c r="Y17" s="6" t="s">
        <v>34</v>
      </c>
      <c r="Z17" s="6" t="s">
        <v>33</v>
      </c>
      <c r="AA17" s="6" t="s">
        <v>34</v>
      </c>
      <c r="AB17" s="3"/>
      <c r="AC17" s="6" t="s">
        <v>33</v>
      </c>
      <c r="AD17" s="6" t="s">
        <v>34</v>
      </c>
      <c r="AE17" s="6" t="s">
        <v>33</v>
      </c>
      <c r="AF17" s="6" t="s">
        <v>34</v>
      </c>
      <c r="AG17" s="6" t="s">
        <v>33</v>
      </c>
      <c r="AH17" s="6" t="s">
        <v>34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.5">
      <c r="A18" s="6">
        <v>7</v>
      </c>
      <c r="B18" s="63" t="s">
        <v>127</v>
      </c>
      <c r="C18" s="59">
        <v>5.8</v>
      </c>
      <c r="D18" s="18">
        <v>6.3</v>
      </c>
      <c r="E18" s="35">
        <v>5.6</v>
      </c>
      <c r="F18" s="35"/>
      <c r="G18" s="35"/>
      <c r="H18" s="35"/>
      <c r="I18" s="9" t="str">
        <f t="shared" si="0"/>
        <v/>
      </c>
      <c r="J18" s="35">
        <v>3.75</v>
      </c>
      <c r="K18" s="35">
        <v>6.25</v>
      </c>
      <c r="L18" s="35">
        <v>6.5</v>
      </c>
      <c r="M18" s="9">
        <f t="shared" si="1"/>
        <v>5.5</v>
      </c>
      <c r="N18" s="64">
        <v>8.1999999999999993</v>
      </c>
      <c r="O18" s="61">
        <v>2</v>
      </c>
      <c r="P18" s="12"/>
      <c r="Q18" s="62">
        <f t="shared" si="2"/>
        <v>6.9</v>
      </c>
      <c r="R18" s="37" t="str">
        <f t="shared" si="3"/>
        <v/>
      </c>
      <c r="S18" s="15" t="str">
        <f t="shared" si="4"/>
        <v>Đậu</v>
      </c>
      <c r="T18" s="16"/>
      <c r="U18" s="3"/>
      <c r="V18" s="6">
        <f>COUNTIF(D12:D47,"&lt;=3")</f>
        <v>0</v>
      </c>
      <c r="W18" s="6">
        <f>IF(OR(B12:B21=""),"",V18/COUNTA(B12:B47)*100)</f>
        <v>0</v>
      </c>
      <c r="X18" s="6">
        <f>COUNTIF(D12:D47,"&gt;=5")</f>
        <v>34</v>
      </c>
      <c r="Y18" s="6">
        <f>IF(OR(B12:B21=""),"",X18/COUNTA(B12:B47)*100)</f>
        <v>94.444444444444443</v>
      </c>
      <c r="Z18" s="6">
        <f>COUNTIF(D12:D47,"&gt;=8")</f>
        <v>1</v>
      </c>
      <c r="AA18" s="6">
        <f>IF(OR(B12:B21=""),"",Z18/COUNTA(B12:B47)*100)</f>
        <v>2.7777777777777777</v>
      </c>
      <c r="AB18" s="3"/>
      <c r="AC18" s="6">
        <f>COUNTIF(J12:J47,"&lt;=3")</f>
        <v>3</v>
      </c>
      <c r="AD18" s="6">
        <f>IF(OR(B12:B21=""),"",AC18/COUNTA(B12:B47)*100)</f>
        <v>8.3333333333333321</v>
      </c>
      <c r="AE18" s="6">
        <f>COUNTIF(J12:J47,"&gt;=5")</f>
        <v>4</v>
      </c>
      <c r="AF18" s="6">
        <f>IF(OR(B12:B21=""),"",AE18/COUNTA(B12:B47)*100)</f>
        <v>11.111111111111111</v>
      </c>
      <c r="AG18" s="6">
        <f>COUNTIF(J12:J47,"&gt;=8")</f>
        <v>0</v>
      </c>
      <c r="AH18" s="6">
        <f>IF(OR(B12:B21=""),"",AG18/COUNTA(B12:B47)*100)</f>
        <v>0</v>
      </c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.5">
      <c r="A19" s="6">
        <v>8</v>
      </c>
      <c r="B19" s="63" t="s">
        <v>128</v>
      </c>
      <c r="C19" s="59">
        <v>6.2</v>
      </c>
      <c r="D19" s="18">
        <v>5.5</v>
      </c>
      <c r="E19" s="35">
        <v>5.8</v>
      </c>
      <c r="F19" s="35">
        <v>7</v>
      </c>
      <c r="G19" s="35">
        <v>5.25</v>
      </c>
      <c r="H19" s="35">
        <v>7</v>
      </c>
      <c r="I19" s="9">
        <f t="shared" si="0"/>
        <v>6.416666666666667</v>
      </c>
      <c r="J19" s="35"/>
      <c r="K19" s="35"/>
      <c r="L19" s="35"/>
      <c r="M19" s="9" t="str">
        <f t="shared" si="1"/>
        <v/>
      </c>
      <c r="N19" s="64">
        <v>8.3000000000000007</v>
      </c>
      <c r="O19" s="61">
        <v>2</v>
      </c>
      <c r="P19" s="12"/>
      <c r="Q19" s="62">
        <f t="shared" si="2"/>
        <v>7</v>
      </c>
      <c r="R19" s="37" t="str">
        <f t="shared" si="3"/>
        <v>Đậu</v>
      </c>
      <c r="S19" s="15" t="str">
        <f t="shared" si="4"/>
        <v/>
      </c>
      <c r="T19" s="1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.5">
      <c r="A20" s="6">
        <v>9</v>
      </c>
      <c r="B20" s="63" t="s">
        <v>129</v>
      </c>
      <c r="C20" s="59">
        <v>8.1999999999999993</v>
      </c>
      <c r="D20" s="18">
        <v>7</v>
      </c>
      <c r="E20" s="35">
        <v>6.4</v>
      </c>
      <c r="F20" s="35">
        <v>8.25</v>
      </c>
      <c r="G20" s="35">
        <v>6.25</v>
      </c>
      <c r="H20" s="35">
        <v>6.75</v>
      </c>
      <c r="I20" s="9">
        <f t="shared" si="0"/>
        <v>7.083333333333333</v>
      </c>
      <c r="J20" s="35"/>
      <c r="K20" s="35"/>
      <c r="L20" s="35"/>
      <c r="M20" s="9" t="str">
        <f t="shared" si="1"/>
        <v/>
      </c>
      <c r="N20" s="64">
        <v>9.1</v>
      </c>
      <c r="O20" s="61">
        <v>2</v>
      </c>
      <c r="P20" s="12"/>
      <c r="Q20" s="62">
        <f t="shared" si="2"/>
        <v>8.1</v>
      </c>
      <c r="R20" s="37" t="str">
        <f t="shared" si="3"/>
        <v>Đậu</v>
      </c>
      <c r="S20" s="15" t="str">
        <f t="shared" si="4"/>
        <v/>
      </c>
      <c r="T20" s="16"/>
      <c r="U20" s="3"/>
      <c r="V20" s="164" t="s">
        <v>45</v>
      </c>
      <c r="W20" s="165"/>
      <c r="X20" s="165"/>
      <c r="Y20" s="165"/>
      <c r="Z20" s="165"/>
      <c r="AA20" s="151"/>
      <c r="AB20" s="3"/>
      <c r="AC20" s="164" t="s">
        <v>46</v>
      </c>
      <c r="AD20" s="165"/>
      <c r="AE20" s="165"/>
      <c r="AF20" s="165"/>
      <c r="AG20" s="165"/>
      <c r="AH20" s="151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customHeight="1">
      <c r="A21" s="6">
        <v>10</v>
      </c>
      <c r="B21" s="63" t="s">
        <v>130</v>
      </c>
      <c r="C21" s="59">
        <v>6.2</v>
      </c>
      <c r="D21" s="18">
        <v>5.7</v>
      </c>
      <c r="E21" s="35">
        <v>4.5999999999999996</v>
      </c>
      <c r="F21" s="35"/>
      <c r="G21" s="35"/>
      <c r="H21" s="35"/>
      <c r="I21" s="9" t="str">
        <f t="shared" si="0"/>
        <v/>
      </c>
      <c r="J21" s="35">
        <v>4.25</v>
      </c>
      <c r="K21" s="35">
        <v>4.5</v>
      </c>
      <c r="L21" s="35">
        <v>7.25</v>
      </c>
      <c r="M21" s="9">
        <f t="shared" si="1"/>
        <v>5.333333333333333</v>
      </c>
      <c r="N21" s="64">
        <v>8.1999999999999993</v>
      </c>
      <c r="O21" s="61">
        <v>2</v>
      </c>
      <c r="P21" s="12"/>
      <c r="Q21" s="62">
        <f t="shared" si="2"/>
        <v>6.6</v>
      </c>
      <c r="R21" s="37" t="str">
        <f t="shared" si="3"/>
        <v/>
      </c>
      <c r="S21" s="15" t="str">
        <f t="shared" si="4"/>
        <v>Đậu</v>
      </c>
      <c r="T21" s="16"/>
      <c r="U21" s="3"/>
      <c r="V21" s="166" t="s">
        <v>29</v>
      </c>
      <c r="W21" s="151"/>
      <c r="X21" s="150" t="s">
        <v>30</v>
      </c>
      <c r="Y21" s="151"/>
      <c r="Z21" s="152" t="s">
        <v>31</v>
      </c>
      <c r="AA21" s="151"/>
      <c r="AB21" s="3"/>
      <c r="AC21" s="166" t="s">
        <v>29</v>
      </c>
      <c r="AD21" s="151"/>
      <c r="AE21" s="150" t="s">
        <v>30</v>
      </c>
      <c r="AF21" s="151"/>
      <c r="AG21" s="152" t="s">
        <v>31</v>
      </c>
      <c r="AH21" s="151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customHeight="1">
      <c r="A22" s="6">
        <v>11</v>
      </c>
      <c r="B22" s="63" t="s">
        <v>131</v>
      </c>
      <c r="C22" s="59">
        <v>7.2</v>
      </c>
      <c r="D22" s="18">
        <v>7.3</v>
      </c>
      <c r="E22" s="35">
        <v>4</v>
      </c>
      <c r="F22" s="35"/>
      <c r="G22" s="35"/>
      <c r="H22" s="35"/>
      <c r="I22" s="9" t="str">
        <f t="shared" si="0"/>
        <v/>
      </c>
      <c r="J22" s="35">
        <v>5.5</v>
      </c>
      <c r="K22" s="35">
        <v>8</v>
      </c>
      <c r="L22" s="35">
        <v>6.5</v>
      </c>
      <c r="M22" s="9">
        <f t="shared" si="1"/>
        <v>6.666666666666667</v>
      </c>
      <c r="N22" s="64">
        <v>8.6</v>
      </c>
      <c r="O22" s="61">
        <v>2</v>
      </c>
      <c r="P22" s="12"/>
      <c r="Q22" s="62">
        <f t="shared" si="2"/>
        <v>7.3</v>
      </c>
      <c r="R22" s="37" t="str">
        <f t="shared" si="3"/>
        <v/>
      </c>
      <c r="S22" s="15" t="str">
        <f t="shared" si="4"/>
        <v>Đậu</v>
      </c>
      <c r="T22" s="16"/>
      <c r="U22" s="3"/>
      <c r="V22" s="6" t="s">
        <v>33</v>
      </c>
      <c r="W22" s="6" t="s">
        <v>34</v>
      </c>
      <c r="X22" s="6" t="s">
        <v>33</v>
      </c>
      <c r="Y22" s="6" t="s">
        <v>34</v>
      </c>
      <c r="Z22" s="6" t="s">
        <v>33</v>
      </c>
      <c r="AA22" s="6" t="s">
        <v>34</v>
      </c>
      <c r="AB22" s="3"/>
      <c r="AC22" s="6" t="s">
        <v>33</v>
      </c>
      <c r="AD22" s="6" t="s">
        <v>34</v>
      </c>
      <c r="AE22" s="6" t="s">
        <v>33</v>
      </c>
      <c r="AF22" s="6" t="s">
        <v>34</v>
      </c>
      <c r="AG22" s="6" t="s">
        <v>33</v>
      </c>
      <c r="AH22" s="6" t="s">
        <v>34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customHeight="1">
      <c r="A23" s="6">
        <v>12</v>
      </c>
      <c r="B23" s="63" t="s">
        <v>132</v>
      </c>
      <c r="C23" s="59">
        <v>5.8</v>
      </c>
      <c r="D23" s="18">
        <v>5.3</v>
      </c>
      <c r="E23" s="35">
        <v>5.4</v>
      </c>
      <c r="F23" s="35">
        <v>5.5</v>
      </c>
      <c r="G23" s="35">
        <v>4.5</v>
      </c>
      <c r="H23" s="35">
        <v>5</v>
      </c>
      <c r="I23" s="9">
        <f t="shared" si="0"/>
        <v>5</v>
      </c>
      <c r="J23" s="35"/>
      <c r="K23" s="35"/>
      <c r="L23" s="35"/>
      <c r="M23" s="9" t="str">
        <f t="shared" si="1"/>
        <v/>
      </c>
      <c r="N23" s="64">
        <v>7.9</v>
      </c>
      <c r="O23" s="61">
        <v>2</v>
      </c>
      <c r="P23" s="12"/>
      <c r="Q23" s="62">
        <f t="shared" si="2"/>
        <v>6.5</v>
      </c>
      <c r="R23" s="37" t="str">
        <f t="shared" si="3"/>
        <v>Đậu</v>
      </c>
      <c r="S23" s="15" t="str">
        <f t="shared" si="4"/>
        <v/>
      </c>
      <c r="T23" s="16"/>
      <c r="U23" s="3"/>
      <c r="V23" s="6">
        <f>COUNTIF(E12:E47,"&lt;=3")</f>
        <v>2</v>
      </c>
      <c r="W23" s="17">
        <f>IF(OR(B12:B26=""),"",V23/COUNTA(B12:B47)*100)</f>
        <v>5.5555555555555554</v>
      </c>
      <c r="X23" s="6">
        <f>COUNTIF(E12:E47,"&gt;=5")</f>
        <v>20</v>
      </c>
      <c r="Y23" s="6">
        <f>IF(OR(B12:B26=""),"",X23/COUNTA(B12:B47)*100)</f>
        <v>55.555555555555557</v>
      </c>
      <c r="Z23" s="6">
        <f>COUNTIF(E12:E47,"&gt;=8")</f>
        <v>0</v>
      </c>
      <c r="AA23" s="6">
        <f>IF(OR(B12:B26=""),"",Z23/COUNTA(B12:B47)*100)</f>
        <v>0</v>
      </c>
      <c r="AB23" s="3"/>
      <c r="AC23" s="6">
        <f>COUNTIF(K12:K47,"&lt;=3")</f>
        <v>0</v>
      </c>
      <c r="AD23" s="6">
        <f>IF(OR(B12:B26=""),"",AC23/COUNTA(B12:B47)*100)</f>
        <v>0</v>
      </c>
      <c r="AE23" s="6">
        <f>COUNTIF(K12:K47,"&gt;=5")</f>
        <v>15</v>
      </c>
      <c r="AF23" s="6">
        <f>IF(OR(B12:B26=""),"",AE23/COUNTA(B12:B47)*100)</f>
        <v>41.666666666666671</v>
      </c>
      <c r="AG23" s="6">
        <f>COUNTIF(K12:K47,"&gt;=8")</f>
        <v>3</v>
      </c>
      <c r="AH23" s="6">
        <f>IF(OR(B12:B26=""),"",AG23/COUNTA(B12:B47)*100)</f>
        <v>8.3333333333333321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customHeight="1">
      <c r="A24" s="6">
        <v>13</v>
      </c>
      <c r="B24" s="63" t="s">
        <v>133</v>
      </c>
      <c r="C24" s="59">
        <v>6.2</v>
      </c>
      <c r="D24" s="18">
        <v>4.3</v>
      </c>
      <c r="E24" s="35">
        <v>4.2</v>
      </c>
      <c r="F24" s="35"/>
      <c r="G24" s="35"/>
      <c r="H24" s="35"/>
      <c r="I24" s="9" t="str">
        <f t="shared" si="0"/>
        <v/>
      </c>
      <c r="J24" s="35">
        <v>3.75</v>
      </c>
      <c r="K24" s="35">
        <v>6.75</v>
      </c>
      <c r="L24" s="35">
        <v>7.5</v>
      </c>
      <c r="M24" s="9">
        <f t="shared" si="1"/>
        <v>6</v>
      </c>
      <c r="N24" s="64">
        <v>7.8</v>
      </c>
      <c r="O24" s="61">
        <v>2</v>
      </c>
      <c r="P24" s="12"/>
      <c r="Q24" s="62">
        <f t="shared" si="2"/>
        <v>6.3</v>
      </c>
      <c r="R24" s="37" t="str">
        <f t="shared" si="3"/>
        <v/>
      </c>
      <c r="S24" s="15" t="str">
        <f t="shared" si="4"/>
        <v>Đậu</v>
      </c>
      <c r="T24" s="1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customHeight="1">
      <c r="A25" s="6">
        <v>14</v>
      </c>
      <c r="B25" s="63" t="s">
        <v>134</v>
      </c>
      <c r="C25" s="59">
        <v>5.8</v>
      </c>
      <c r="D25" s="18">
        <v>5.8</v>
      </c>
      <c r="E25" s="35">
        <v>4.4000000000000004</v>
      </c>
      <c r="F25" s="35">
        <v>5.75</v>
      </c>
      <c r="G25" s="35">
        <v>5.25</v>
      </c>
      <c r="H25" s="35">
        <v>6</v>
      </c>
      <c r="I25" s="9">
        <f t="shared" si="0"/>
        <v>5.666666666666667</v>
      </c>
      <c r="J25" s="35"/>
      <c r="K25" s="35"/>
      <c r="L25" s="35"/>
      <c r="M25" s="9" t="str">
        <f t="shared" si="1"/>
        <v/>
      </c>
      <c r="N25" s="64">
        <v>8.1999999999999993</v>
      </c>
      <c r="O25" s="61">
        <v>2</v>
      </c>
      <c r="P25" s="12"/>
      <c r="Q25" s="62">
        <f t="shared" si="2"/>
        <v>6.6</v>
      </c>
      <c r="R25" s="37" t="str">
        <f t="shared" si="3"/>
        <v>Đậu</v>
      </c>
      <c r="S25" s="15" t="str">
        <f t="shared" si="4"/>
        <v/>
      </c>
      <c r="T25" s="16"/>
      <c r="U25" s="3"/>
      <c r="V25" s="164" t="s">
        <v>52</v>
      </c>
      <c r="W25" s="165"/>
      <c r="X25" s="165"/>
      <c r="Y25" s="165"/>
      <c r="Z25" s="165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customHeight="1">
      <c r="A26" s="6">
        <v>15</v>
      </c>
      <c r="B26" s="63" t="s">
        <v>135</v>
      </c>
      <c r="C26" s="59">
        <v>6</v>
      </c>
      <c r="D26" s="18">
        <v>7</v>
      </c>
      <c r="E26" s="35">
        <v>4.8</v>
      </c>
      <c r="F26" s="35">
        <v>6</v>
      </c>
      <c r="G26" s="35">
        <v>5.25</v>
      </c>
      <c r="H26" s="35">
        <v>5.25</v>
      </c>
      <c r="I26" s="9">
        <f t="shared" si="0"/>
        <v>5.5</v>
      </c>
      <c r="J26" s="35"/>
      <c r="K26" s="35"/>
      <c r="L26" s="35"/>
      <c r="M26" s="9" t="str">
        <f t="shared" si="1"/>
        <v/>
      </c>
      <c r="N26" s="64">
        <v>8.5</v>
      </c>
      <c r="O26" s="61">
        <v>2</v>
      </c>
      <c r="P26" s="12"/>
      <c r="Q26" s="62">
        <f t="shared" si="2"/>
        <v>7</v>
      </c>
      <c r="R26" s="37" t="str">
        <f t="shared" si="3"/>
        <v>Đậu</v>
      </c>
      <c r="S26" s="15" t="str">
        <f t="shared" si="4"/>
        <v/>
      </c>
      <c r="T26" s="16"/>
      <c r="U26" s="3"/>
      <c r="V26" s="166" t="s">
        <v>29</v>
      </c>
      <c r="W26" s="151"/>
      <c r="X26" s="150" t="s">
        <v>30</v>
      </c>
      <c r="Y26" s="151"/>
      <c r="Z26" s="152" t="s">
        <v>31</v>
      </c>
      <c r="AA26" s="151"/>
      <c r="AB26" s="3"/>
      <c r="AC26" s="164" t="s">
        <v>54</v>
      </c>
      <c r="AD26" s="165"/>
      <c r="AE26" s="165"/>
      <c r="AF26" s="165"/>
      <c r="AG26" s="165"/>
      <c r="AH26" s="151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customHeight="1">
      <c r="A27" s="6">
        <v>16</v>
      </c>
      <c r="B27" s="63" t="s">
        <v>136</v>
      </c>
      <c r="C27" s="59">
        <v>8.1999999999999993</v>
      </c>
      <c r="D27" s="18">
        <v>8</v>
      </c>
      <c r="E27" s="35">
        <v>5.8</v>
      </c>
      <c r="F27" s="65"/>
      <c r="G27" s="35"/>
      <c r="H27" s="35"/>
      <c r="I27" s="66">
        <v>7.75</v>
      </c>
      <c r="J27" s="35">
        <v>4</v>
      </c>
      <c r="K27" s="35">
        <v>8</v>
      </c>
      <c r="L27" s="35">
        <v>7.75</v>
      </c>
      <c r="M27" s="9">
        <f t="shared" si="1"/>
        <v>6.583333333333333</v>
      </c>
      <c r="N27" s="64">
        <v>9</v>
      </c>
      <c r="O27" s="61">
        <v>2</v>
      </c>
      <c r="P27" s="67"/>
      <c r="Q27" s="62">
        <f t="shared" si="2"/>
        <v>8.3000000000000007</v>
      </c>
      <c r="R27" s="37" t="str">
        <f t="shared" si="3"/>
        <v>Hỏng</v>
      </c>
      <c r="S27" s="15" t="str">
        <f t="shared" si="4"/>
        <v>Đậu</v>
      </c>
      <c r="T27" s="16"/>
      <c r="U27" s="3"/>
      <c r="V27" s="6" t="s">
        <v>33</v>
      </c>
      <c r="W27" s="6" t="s">
        <v>34</v>
      </c>
      <c r="X27" s="6" t="s">
        <v>33</v>
      </c>
      <c r="Y27" s="6" t="s">
        <v>34</v>
      </c>
      <c r="Z27" s="6" t="s">
        <v>33</v>
      </c>
      <c r="AA27" s="6" t="s">
        <v>34</v>
      </c>
      <c r="AB27" s="3"/>
      <c r="AC27" s="166" t="s">
        <v>29</v>
      </c>
      <c r="AD27" s="151"/>
      <c r="AE27" s="150" t="s">
        <v>30</v>
      </c>
      <c r="AF27" s="151"/>
      <c r="AG27" s="152" t="s">
        <v>31</v>
      </c>
      <c r="AH27" s="151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customHeight="1">
      <c r="A28" s="6">
        <v>17</v>
      </c>
      <c r="B28" s="63" t="s">
        <v>137</v>
      </c>
      <c r="C28" s="59">
        <v>7.4</v>
      </c>
      <c r="D28" s="18">
        <v>5.8</v>
      </c>
      <c r="E28" s="35">
        <v>5.8</v>
      </c>
      <c r="F28" s="35">
        <v>6.5</v>
      </c>
      <c r="G28" s="35">
        <v>6.25</v>
      </c>
      <c r="H28" s="35">
        <v>4.75</v>
      </c>
      <c r="I28" s="9">
        <f t="shared" ref="I28:I48" si="5">IF(OR(F28="",G28="",H28=""),"",AVERAGE(F28:H28))</f>
        <v>5.833333333333333</v>
      </c>
      <c r="J28" s="35"/>
      <c r="K28" s="35"/>
      <c r="L28" s="35"/>
      <c r="M28" s="9" t="str">
        <f t="shared" si="1"/>
        <v/>
      </c>
      <c r="N28" s="64">
        <v>8.9</v>
      </c>
      <c r="O28" s="61">
        <v>2</v>
      </c>
      <c r="P28" s="67"/>
      <c r="Q28" s="62">
        <f t="shared" si="2"/>
        <v>7.4</v>
      </c>
      <c r="R28" s="37" t="str">
        <f t="shared" si="3"/>
        <v>Đậu</v>
      </c>
      <c r="S28" s="15" t="str">
        <f t="shared" si="4"/>
        <v/>
      </c>
      <c r="T28" s="16"/>
      <c r="U28" s="3"/>
      <c r="V28" s="6">
        <f>COUNTIF(F12:F47,"&lt;=3")</f>
        <v>0</v>
      </c>
      <c r="W28" s="6">
        <f>IF(OR(B12:B29=""),"",V28/COUNTA(B12:B47)*100)</f>
        <v>0</v>
      </c>
      <c r="X28" s="6">
        <f>COUNTIF(F12:F47,"&gt;=5")</f>
        <v>16</v>
      </c>
      <c r="Y28" s="6">
        <f>IF(OR(B12:B29=""),"",X28/COUNTA(B12:B47)*100)</f>
        <v>44.444444444444443</v>
      </c>
      <c r="Z28" s="6">
        <f>COUNTIF(F12:F47,"&gt;=8")</f>
        <v>2</v>
      </c>
      <c r="AA28" s="6">
        <f>IF(OR(B12:B29=""),"",Z28/COUNTA(B12:B47)*100)</f>
        <v>5.5555555555555554</v>
      </c>
      <c r="AB28" s="3"/>
      <c r="AC28" s="6" t="s">
        <v>33</v>
      </c>
      <c r="AD28" s="6" t="s">
        <v>34</v>
      </c>
      <c r="AE28" s="6" t="s">
        <v>33</v>
      </c>
      <c r="AF28" s="6" t="s">
        <v>34</v>
      </c>
      <c r="AG28" s="6" t="s">
        <v>33</v>
      </c>
      <c r="AH28" s="6" t="s">
        <v>34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customHeight="1">
      <c r="A29" s="6">
        <v>18</v>
      </c>
      <c r="B29" s="63" t="s">
        <v>138</v>
      </c>
      <c r="C29" s="59">
        <v>7</v>
      </c>
      <c r="D29" s="18">
        <v>6.3</v>
      </c>
      <c r="E29" s="35">
        <v>5</v>
      </c>
      <c r="F29" s="35"/>
      <c r="G29" s="35"/>
      <c r="H29" s="35"/>
      <c r="I29" s="9" t="str">
        <f t="shared" si="5"/>
        <v/>
      </c>
      <c r="J29" s="35">
        <v>3.5</v>
      </c>
      <c r="K29" s="35">
        <v>5.5</v>
      </c>
      <c r="L29" s="35">
        <v>6.25</v>
      </c>
      <c r="M29" s="9">
        <f t="shared" si="1"/>
        <v>5.083333333333333</v>
      </c>
      <c r="N29" s="64">
        <v>8</v>
      </c>
      <c r="O29" s="61">
        <v>2</v>
      </c>
      <c r="P29" s="67"/>
      <c r="Q29" s="62">
        <f t="shared" si="2"/>
        <v>6.8</v>
      </c>
      <c r="R29" s="37" t="str">
        <f t="shared" si="3"/>
        <v/>
      </c>
      <c r="S29" s="15" t="str">
        <f t="shared" si="4"/>
        <v>Đậu</v>
      </c>
      <c r="T29" s="16"/>
      <c r="U29" s="3"/>
      <c r="V29" s="3"/>
      <c r="W29" s="3"/>
      <c r="X29" s="3"/>
      <c r="Y29" s="3"/>
      <c r="Z29" s="3"/>
      <c r="AA29" s="3"/>
      <c r="AB29" s="3"/>
      <c r="AC29" s="6">
        <f>COUNTIF(L12:L47,"&lt;=3")</f>
        <v>0</v>
      </c>
      <c r="AD29" s="6">
        <f>IF(OR(B12:B31=""),"",AC29/COUNTA(B12:B47)*100)</f>
        <v>0</v>
      </c>
      <c r="AE29" s="6">
        <f>COUNTIF(L12:L47,"&gt;=5")</f>
        <v>19</v>
      </c>
      <c r="AF29" s="6">
        <f>IF(OR(B12:B31=""),"",AE29/COUNTA(B12:B47)*100)</f>
        <v>52.777777777777779</v>
      </c>
      <c r="AG29" s="6">
        <f>COUNTIF(L12:L47,"&gt;=8")</f>
        <v>1</v>
      </c>
      <c r="AH29" s="6">
        <f>IF(OR(B12:B31=""),"",AG29/COUNTA(B12:B47)*100)</f>
        <v>2.7777777777777777</v>
      </c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customHeight="1">
      <c r="A30" s="6">
        <v>19</v>
      </c>
      <c r="B30" s="63" t="s">
        <v>139</v>
      </c>
      <c r="C30" s="59">
        <v>5.4</v>
      </c>
      <c r="D30" s="18">
        <v>5.8</v>
      </c>
      <c r="E30" s="35">
        <v>5.4</v>
      </c>
      <c r="F30" s="35">
        <v>7</v>
      </c>
      <c r="G30" s="35">
        <v>5</v>
      </c>
      <c r="H30" s="35">
        <v>4</v>
      </c>
      <c r="I30" s="9">
        <f t="shared" si="5"/>
        <v>5.333333333333333</v>
      </c>
      <c r="J30" s="35"/>
      <c r="K30" s="35"/>
      <c r="L30" s="35"/>
      <c r="M30" s="9" t="str">
        <f t="shared" si="1"/>
        <v/>
      </c>
      <c r="N30" s="64">
        <v>8.5</v>
      </c>
      <c r="O30" s="61">
        <v>2</v>
      </c>
      <c r="P30" s="67"/>
      <c r="Q30" s="62">
        <f t="shared" si="2"/>
        <v>6.7</v>
      </c>
      <c r="R30" s="37" t="str">
        <f t="shared" si="3"/>
        <v>Đậu</v>
      </c>
      <c r="S30" s="15" t="str">
        <f t="shared" si="4"/>
        <v/>
      </c>
      <c r="T30" s="16"/>
      <c r="U30" s="3"/>
      <c r="V30" s="164" t="s">
        <v>59</v>
      </c>
      <c r="W30" s="165"/>
      <c r="X30" s="165"/>
      <c r="Y30" s="165"/>
      <c r="Z30" s="165"/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5.75" customHeight="1">
      <c r="A31" s="6">
        <v>20</v>
      </c>
      <c r="B31" s="63" t="s">
        <v>140</v>
      </c>
      <c r="C31" s="59">
        <v>5.6</v>
      </c>
      <c r="D31" s="18">
        <v>6</v>
      </c>
      <c r="E31" s="35">
        <v>4.4000000000000004</v>
      </c>
      <c r="F31" s="35"/>
      <c r="G31" s="35"/>
      <c r="H31" s="35"/>
      <c r="I31" s="9" t="str">
        <f t="shared" si="5"/>
        <v/>
      </c>
      <c r="J31" s="35">
        <v>5</v>
      </c>
      <c r="K31" s="35">
        <v>7</v>
      </c>
      <c r="L31" s="35">
        <v>7.25</v>
      </c>
      <c r="M31" s="9">
        <f t="shared" si="1"/>
        <v>6.416666666666667</v>
      </c>
      <c r="N31" s="64">
        <v>8.1999999999999993</v>
      </c>
      <c r="O31" s="61">
        <v>2</v>
      </c>
      <c r="P31" s="67"/>
      <c r="Q31" s="62">
        <f t="shared" si="2"/>
        <v>6.7</v>
      </c>
      <c r="R31" s="37" t="str">
        <f t="shared" si="3"/>
        <v/>
      </c>
      <c r="S31" s="15" t="str">
        <f t="shared" si="4"/>
        <v>Đậu</v>
      </c>
      <c r="T31" s="16"/>
      <c r="U31" s="3"/>
      <c r="V31" s="166" t="s">
        <v>29</v>
      </c>
      <c r="W31" s="151"/>
      <c r="X31" s="150" t="s">
        <v>30</v>
      </c>
      <c r="Y31" s="151"/>
      <c r="Z31" s="152" t="s">
        <v>31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5.75" customHeight="1">
      <c r="A32" s="6">
        <v>21</v>
      </c>
      <c r="B32" s="63" t="s">
        <v>141</v>
      </c>
      <c r="C32" s="59">
        <v>6.6</v>
      </c>
      <c r="D32" s="18">
        <v>6</v>
      </c>
      <c r="E32" s="35">
        <v>4.8</v>
      </c>
      <c r="F32" s="35"/>
      <c r="G32" s="35"/>
      <c r="H32" s="35"/>
      <c r="I32" s="9" t="str">
        <f t="shared" si="5"/>
        <v/>
      </c>
      <c r="J32" s="35">
        <v>4.75</v>
      </c>
      <c r="K32" s="35">
        <v>6.5</v>
      </c>
      <c r="L32" s="35">
        <v>5.25</v>
      </c>
      <c r="M32" s="9">
        <f t="shared" si="1"/>
        <v>5.5</v>
      </c>
      <c r="N32" s="64">
        <v>8.5</v>
      </c>
      <c r="O32" s="61">
        <v>2</v>
      </c>
      <c r="P32" s="67"/>
      <c r="Q32" s="62">
        <f t="shared" si="2"/>
        <v>6.9</v>
      </c>
      <c r="R32" s="37" t="str">
        <f t="shared" si="3"/>
        <v/>
      </c>
      <c r="S32" s="15" t="str">
        <f t="shared" si="4"/>
        <v>Đậu</v>
      </c>
      <c r="T32" s="16"/>
      <c r="U32" s="3"/>
      <c r="V32" s="6" t="s">
        <v>33</v>
      </c>
      <c r="W32" s="6" t="s">
        <v>34</v>
      </c>
      <c r="X32" s="6" t="s">
        <v>33</v>
      </c>
      <c r="Y32" s="6" t="s">
        <v>34</v>
      </c>
      <c r="Z32" s="6" t="s">
        <v>33</v>
      </c>
      <c r="AA32" s="6" t="s">
        <v>34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customHeight="1">
      <c r="A33" s="6">
        <v>22</v>
      </c>
      <c r="B33" s="63" t="s">
        <v>142</v>
      </c>
      <c r="C33" s="59">
        <v>6.2</v>
      </c>
      <c r="D33" s="18">
        <v>5.8</v>
      </c>
      <c r="E33" s="35">
        <v>5.8</v>
      </c>
      <c r="F33" s="35">
        <v>7.5</v>
      </c>
      <c r="G33" s="35">
        <v>6.25</v>
      </c>
      <c r="H33" s="35">
        <v>4.75</v>
      </c>
      <c r="I33" s="9">
        <f t="shared" si="5"/>
        <v>6.166666666666667</v>
      </c>
      <c r="J33" s="35"/>
      <c r="K33" s="35"/>
      <c r="L33" s="35"/>
      <c r="M33" s="9" t="str">
        <f t="shared" si="1"/>
        <v/>
      </c>
      <c r="N33" s="64">
        <v>8.6</v>
      </c>
      <c r="O33" s="61">
        <v>2</v>
      </c>
      <c r="P33" s="67"/>
      <c r="Q33" s="62">
        <f t="shared" si="2"/>
        <v>7.1</v>
      </c>
      <c r="R33" s="37" t="str">
        <f t="shared" si="3"/>
        <v>Đậu</v>
      </c>
      <c r="S33" s="15" t="str">
        <f t="shared" si="4"/>
        <v/>
      </c>
      <c r="T33" s="16"/>
      <c r="U33" s="3"/>
      <c r="V33" s="6">
        <f>COUNTIF(G12:G47,"&lt;=3")</f>
        <v>0</v>
      </c>
      <c r="W33" s="6">
        <f>IF(OR(B12:B35=""),"",V33/COUNTA(B12:B47)*100)</f>
        <v>0</v>
      </c>
      <c r="X33" s="6">
        <f>COUNTIF(G12:G47,"&gt;=5")</f>
        <v>13</v>
      </c>
      <c r="Y33" s="6">
        <f>IF(OR(B12:B35=""),"",X33/COUNTA(B12:B47)*100)</f>
        <v>36.111111111111107</v>
      </c>
      <c r="Z33" s="6">
        <f>COUNTIF(G12:G47,"&gt;=8")</f>
        <v>0</v>
      </c>
      <c r="AA33" s="6">
        <f>IF(OR(B12:B35=""),"",Z33/COUNTA(B12:B47)*100)</f>
        <v>0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customHeight="1">
      <c r="A34" s="6">
        <v>23</v>
      </c>
      <c r="B34" s="63" t="s">
        <v>143</v>
      </c>
      <c r="C34" s="59">
        <v>7.2</v>
      </c>
      <c r="D34" s="18">
        <v>7</v>
      </c>
      <c r="E34" s="35">
        <v>5.4</v>
      </c>
      <c r="F34" s="35">
        <v>7.5</v>
      </c>
      <c r="G34" s="35">
        <v>6.5</v>
      </c>
      <c r="H34" s="35">
        <v>6.75</v>
      </c>
      <c r="I34" s="9">
        <f t="shared" si="5"/>
        <v>6.916666666666667</v>
      </c>
      <c r="J34" s="35"/>
      <c r="K34" s="35"/>
      <c r="L34" s="35"/>
      <c r="M34" s="9" t="str">
        <f t="shared" si="1"/>
        <v/>
      </c>
      <c r="N34" s="64">
        <v>9</v>
      </c>
      <c r="O34" s="61">
        <v>2</v>
      </c>
      <c r="P34" s="67"/>
      <c r="Q34" s="62">
        <f t="shared" si="2"/>
        <v>7.7</v>
      </c>
      <c r="R34" s="37" t="str">
        <f t="shared" si="3"/>
        <v>Đậu</v>
      </c>
      <c r="S34" s="15" t="str">
        <f t="shared" si="4"/>
        <v/>
      </c>
      <c r="T34" s="1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customHeight="1">
      <c r="A35" s="6">
        <v>24</v>
      </c>
      <c r="B35" s="63" t="s">
        <v>144</v>
      </c>
      <c r="C35" s="59">
        <v>6.8</v>
      </c>
      <c r="D35" s="18">
        <v>7.3</v>
      </c>
      <c r="E35" s="35">
        <v>6</v>
      </c>
      <c r="F35" s="35"/>
      <c r="G35" s="35"/>
      <c r="H35" s="35"/>
      <c r="I35" s="9" t="str">
        <f t="shared" si="5"/>
        <v/>
      </c>
      <c r="J35" s="35">
        <v>5.25</v>
      </c>
      <c r="K35" s="35">
        <v>8</v>
      </c>
      <c r="L35" s="35">
        <v>8</v>
      </c>
      <c r="M35" s="9">
        <f t="shared" si="1"/>
        <v>7.083333333333333</v>
      </c>
      <c r="N35" s="64">
        <v>8.8000000000000007</v>
      </c>
      <c r="O35" s="61">
        <v>2</v>
      </c>
      <c r="P35" s="67"/>
      <c r="Q35" s="62">
        <f t="shared" si="2"/>
        <v>7.7</v>
      </c>
      <c r="R35" s="37" t="str">
        <f t="shared" si="3"/>
        <v/>
      </c>
      <c r="S35" s="15" t="str">
        <f t="shared" si="4"/>
        <v>Đậu</v>
      </c>
      <c r="T35" s="1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customHeight="1">
      <c r="A36" s="6">
        <v>25</v>
      </c>
      <c r="B36" s="63" t="s">
        <v>145</v>
      </c>
      <c r="C36" s="59">
        <v>7.2</v>
      </c>
      <c r="D36" s="18">
        <v>5.8</v>
      </c>
      <c r="E36" s="35">
        <v>3.6</v>
      </c>
      <c r="F36" s="35">
        <v>6</v>
      </c>
      <c r="G36" s="35">
        <v>7.25</v>
      </c>
      <c r="H36" s="35">
        <v>3</v>
      </c>
      <c r="I36" s="9">
        <f t="shared" si="5"/>
        <v>5.416666666666667</v>
      </c>
      <c r="J36" s="35"/>
      <c r="K36" s="35"/>
      <c r="L36" s="35"/>
      <c r="M36" s="9" t="str">
        <f t="shared" si="1"/>
        <v/>
      </c>
      <c r="N36" s="64">
        <v>8.3000000000000007</v>
      </c>
      <c r="O36" s="61">
        <v>2</v>
      </c>
      <c r="P36" s="67"/>
      <c r="Q36" s="62">
        <f t="shared" si="2"/>
        <v>6.7</v>
      </c>
      <c r="R36" s="37" t="str">
        <f t="shared" si="3"/>
        <v>Đậu</v>
      </c>
      <c r="S36" s="15" t="str">
        <f t="shared" si="4"/>
        <v/>
      </c>
      <c r="T36" s="16"/>
      <c r="U36" s="3"/>
      <c r="V36" s="3"/>
      <c r="W36" s="167" t="s">
        <v>66</v>
      </c>
      <c r="X36" s="151"/>
      <c r="Y36" s="168" t="s">
        <v>67</v>
      </c>
      <c r="Z36" s="151"/>
      <c r="AA36" s="169" t="s">
        <v>68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5.75" customHeight="1">
      <c r="A37" s="6">
        <v>26</v>
      </c>
      <c r="B37" s="63" t="s">
        <v>146</v>
      </c>
      <c r="C37" s="59">
        <v>4.4000000000000004</v>
      </c>
      <c r="D37" s="18">
        <v>5.3</v>
      </c>
      <c r="E37" s="35">
        <v>3</v>
      </c>
      <c r="F37" s="35"/>
      <c r="G37" s="35"/>
      <c r="H37" s="35"/>
      <c r="I37" s="9" t="str">
        <f t="shared" si="5"/>
        <v/>
      </c>
      <c r="J37" s="35">
        <v>3</v>
      </c>
      <c r="K37" s="35">
        <v>5.75</v>
      </c>
      <c r="L37" s="35">
        <v>6</v>
      </c>
      <c r="M37" s="9">
        <f t="shared" si="1"/>
        <v>4.916666666666667</v>
      </c>
      <c r="N37" s="64">
        <v>7.6</v>
      </c>
      <c r="O37" s="61">
        <v>2</v>
      </c>
      <c r="P37" s="67"/>
      <c r="Q37" s="62">
        <f t="shared" si="2"/>
        <v>5.7</v>
      </c>
      <c r="R37" s="37" t="str">
        <f t="shared" si="3"/>
        <v/>
      </c>
      <c r="S37" s="15" t="str">
        <f t="shared" si="4"/>
        <v>Đậu</v>
      </c>
      <c r="T37" s="16"/>
      <c r="U37" s="3"/>
      <c r="V37" s="3"/>
      <c r="W37" s="19" t="s">
        <v>70</v>
      </c>
      <c r="X37" s="20" t="s">
        <v>71</v>
      </c>
      <c r="Y37" s="21" t="s">
        <v>70</v>
      </c>
      <c r="Z37" s="22" t="s">
        <v>71</v>
      </c>
      <c r="AA37" s="21" t="s">
        <v>70</v>
      </c>
      <c r="AB37" s="22" t="s">
        <v>71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5.75" customHeight="1">
      <c r="A38" s="6">
        <v>27</v>
      </c>
      <c r="B38" s="63" t="s">
        <v>147</v>
      </c>
      <c r="C38" s="59">
        <v>8</v>
      </c>
      <c r="D38" s="18">
        <v>7</v>
      </c>
      <c r="E38" s="35">
        <v>7.8</v>
      </c>
      <c r="F38" s="35">
        <v>8.5</v>
      </c>
      <c r="G38" s="35">
        <v>7</v>
      </c>
      <c r="H38" s="35">
        <v>8.5</v>
      </c>
      <c r="I38" s="9">
        <f t="shared" si="5"/>
        <v>8</v>
      </c>
      <c r="J38" s="35"/>
      <c r="K38" s="35"/>
      <c r="L38" s="35"/>
      <c r="M38" s="9" t="str">
        <f t="shared" si="1"/>
        <v/>
      </c>
      <c r="N38" s="64">
        <v>9</v>
      </c>
      <c r="O38" s="61">
        <v>2</v>
      </c>
      <c r="P38" s="67"/>
      <c r="Q38" s="62">
        <f t="shared" si="2"/>
        <v>8.4</v>
      </c>
      <c r="R38" s="37" t="str">
        <f t="shared" si="3"/>
        <v>Đậu</v>
      </c>
      <c r="S38" s="15" t="str">
        <f t="shared" si="4"/>
        <v/>
      </c>
      <c r="T38" s="16"/>
      <c r="U38" s="3"/>
      <c r="V38" s="3"/>
      <c r="W38" s="23">
        <f>COUNTIF(R12:R47,"Đậu")</f>
        <v>16</v>
      </c>
      <c r="X38" s="23">
        <f>COUNTIF(R12:R47,"Hỏng")</f>
        <v>1</v>
      </c>
      <c r="Y38" s="23">
        <f>COUNTIF(S12:S47,"Đậu")</f>
        <v>20</v>
      </c>
      <c r="Z38" s="23">
        <f>COUNTIF(S12:S47,"Hỏng")</f>
        <v>0</v>
      </c>
      <c r="AA38" s="24">
        <f t="shared" ref="AA38:AB38" si="6">SUM(W38,Y38)</f>
        <v>36</v>
      </c>
      <c r="AB38" s="24">
        <f t="shared" si="6"/>
        <v>1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15.75" customHeight="1">
      <c r="A39" s="6">
        <v>28</v>
      </c>
      <c r="B39" s="63" t="s">
        <v>148</v>
      </c>
      <c r="C39" s="59">
        <v>6.4</v>
      </c>
      <c r="D39" s="18">
        <v>7.5</v>
      </c>
      <c r="E39" s="35">
        <v>5.8</v>
      </c>
      <c r="F39" s="35"/>
      <c r="G39" s="35"/>
      <c r="H39" s="35"/>
      <c r="I39" s="9" t="str">
        <f t="shared" si="5"/>
        <v/>
      </c>
      <c r="J39" s="35">
        <v>4.25</v>
      </c>
      <c r="K39" s="35">
        <v>5.5</v>
      </c>
      <c r="L39" s="35">
        <v>6.25</v>
      </c>
      <c r="M39" s="9">
        <f t="shared" si="1"/>
        <v>5.333333333333333</v>
      </c>
      <c r="N39" s="64">
        <v>8.1</v>
      </c>
      <c r="O39" s="61">
        <v>2</v>
      </c>
      <c r="P39" s="67"/>
      <c r="Q39" s="62">
        <f t="shared" si="2"/>
        <v>7.2</v>
      </c>
      <c r="R39" s="37" t="str">
        <f t="shared" si="3"/>
        <v/>
      </c>
      <c r="S39" s="15" t="str">
        <f t="shared" si="4"/>
        <v>Đậu</v>
      </c>
      <c r="T39" s="1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customHeight="1">
      <c r="A40" s="6">
        <v>29</v>
      </c>
      <c r="B40" s="63" t="s">
        <v>149</v>
      </c>
      <c r="C40" s="59">
        <v>7.8</v>
      </c>
      <c r="D40" s="18">
        <v>6.3</v>
      </c>
      <c r="E40" s="35">
        <v>5.8</v>
      </c>
      <c r="F40" s="35"/>
      <c r="G40" s="35"/>
      <c r="H40" s="35"/>
      <c r="I40" s="9" t="str">
        <f t="shared" si="5"/>
        <v/>
      </c>
      <c r="J40" s="35">
        <v>3.25</v>
      </c>
      <c r="K40" s="35">
        <v>4.25</v>
      </c>
      <c r="L40" s="35">
        <v>7</v>
      </c>
      <c r="M40" s="9">
        <f t="shared" si="1"/>
        <v>4.833333333333333</v>
      </c>
      <c r="N40" s="64">
        <v>8.1</v>
      </c>
      <c r="O40" s="61">
        <v>2</v>
      </c>
      <c r="P40" s="67"/>
      <c r="Q40" s="62">
        <f t="shared" si="2"/>
        <v>7.1</v>
      </c>
      <c r="R40" s="37" t="str">
        <f t="shared" si="3"/>
        <v/>
      </c>
      <c r="S40" s="15" t="str">
        <f t="shared" si="4"/>
        <v>Đậu</v>
      </c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customHeight="1">
      <c r="A41" s="6">
        <v>30</v>
      </c>
      <c r="B41" s="63" t="s">
        <v>150</v>
      </c>
      <c r="C41" s="59">
        <v>4.4000000000000004</v>
      </c>
      <c r="D41" s="18">
        <v>7</v>
      </c>
      <c r="E41" s="35">
        <v>2.6</v>
      </c>
      <c r="F41" s="35"/>
      <c r="G41" s="35"/>
      <c r="H41" s="35"/>
      <c r="I41" s="9" t="str">
        <f t="shared" si="5"/>
        <v/>
      </c>
      <c r="J41" s="35">
        <v>3.5</v>
      </c>
      <c r="K41" s="35">
        <v>5.25</v>
      </c>
      <c r="L41" s="35">
        <v>4.75</v>
      </c>
      <c r="M41" s="9">
        <f t="shared" si="1"/>
        <v>4.5</v>
      </c>
      <c r="N41" s="64">
        <v>7.6</v>
      </c>
      <c r="O41" s="61">
        <v>1.5</v>
      </c>
      <c r="P41" s="67"/>
      <c r="Q41" s="62">
        <f t="shared" si="2"/>
        <v>5.8</v>
      </c>
      <c r="R41" s="37" t="str">
        <f t="shared" si="3"/>
        <v/>
      </c>
      <c r="S41" s="15" t="str">
        <f t="shared" si="4"/>
        <v>Đậu</v>
      </c>
      <c r="T41" s="1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customHeight="1">
      <c r="A42" s="6">
        <v>31</v>
      </c>
      <c r="B42" s="63" t="s">
        <v>151</v>
      </c>
      <c r="C42" s="59">
        <v>7.8</v>
      </c>
      <c r="D42" s="18">
        <v>4.8</v>
      </c>
      <c r="E42" s="35">
        <v>5.4</v>
      </c>
      <c r="F42" s="35">
        <v>7.25</v>
      </c>
      <c r="G42" s="35">
        <v>5.25</v>
      </c>
      <c r="H42" s="35">
        <v>6.5</v>
      </c>
      <c r="I42" s="9">
        <f t="shared" si="5"/>
        <v>6.333333333333333</v>
      </c>
      <c r="J42" s="35"/>
      <c r="K42" s="35"/>
      <c r="L42" s="35"/>
      <c r="M42" s="9"/>
      <c r="N42" s="64">
        <v>8.6999999999999993</v>
      </c>
      <c r="O42" s="61">
        <v>2</v>
      </c>
      <c r="P42" s="67"/>
      <c r="Q42" s="62">
        <f>ROUND(IF(OR(C47="",D47="",E47=""),"",((((SUM(C47:E47)+IF(OR(I47=""),M47,I47)+O47)/4)*7+N47*3)/10)+P47),1)</f>
        <v>6</v>
      </c>
      <c r="R42" s="37" t="str">
        <f t="shared" si="3"/>
        <v>Đậu</v>
      </c>
      <c r="S42" s="15"/>
      <c r="T42" s="1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.75" customHeight="1">
      <c r="A43" s="6">
        <v>32</v>
      </c>
      <c r="B43" s="63" t="s">
        <v>152</v>
      </c>
      <c r="C43" s="25">
        <v>5.2</v>
      </c>
      <c r="D43" s="68">
        <v>6</v>
      </c>
      <c r="E43" s="69">
        <v>3.6</v>
      </c>
      <c r="F43" s="69"/>
      <c r="G43" s="69"/>
      <c r="H43" s="69"/>
      <c r="I43" s="9" t="str">
        <f t="shared" si="5"/>
        <v/>
      </c>
      <c r="J43" s="25">
        <v>4.5</v>
      </c>
      <c r="K43" s="25">
        <v>4.25</v>
      </c>
      <c r="L43" s="25">
        <v>6.25</v>
      </c>
      <c r="M43" s="9">
        <f t="shared" ref="M43:M48" si="7">IF(OR(J43="",K43="",L43=""),"",AVERAGE(J43:L43))</f>
        <v>5</v>
      </c>
      <c r="N43" s="64">
        <v>8.1</v>
      </c>
      <c r="O43" s="61">
        <v>1.5</v>
      </c>
      <c r="P43" s="53"/>
      <c r="Q43" s="62">
        <f t="shared" ref="Q43:Q48" si="8">ROUND(IF(OR(C43="",D43="",E43=""),"",((((SUM(C43:E43)+IF(OR(I43=""),M43,I43)+O43)/4)*7+N43*3)/10)+P43),1)</f>
        <v>6.2</v>
      </c>
      <c r="R43" s="37" t="str">
        <f t="shared" si="3"/>
        <v/>
      </c>
      <c r="S43" s="15" t="str">
        <f t="shared" ref="S43:S48" si="9">IF(M43="","",IF(AND(Q43&gt;=5,C43&gt;1,D43&gt;1,E43&gt;1,J43&gt;1,K43&gt;1,L43&gt;1),"Đậu","Hỏng"))</f>
        <v>Đậu</v>
      </c>
      <c r="T43" s="16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1:44" ht="15.75" customHeight="1">
      <c r="A44" s="6">
        <v>33</v>
      </c>
      <c r="B44" s="63" t="s">
        <v>153</v>
      </c>
      <c r="C44" s="25">
        <v>6.4</v>
      </c>
      <c r="D44" s="68">
        <v>6.8</v>
      </c>
      <c r="E44" s="25">
        <v>5.8</v>
      </c>
      <c r="F44" s="25">
        <v>6.25</v>
      </c>
      <c r="G44" s="25">
        <v>4.75</v>
      </c>
      <c r="H44" s="25">
        <v>4.5</v>
      </c>
      <c r="I44" s="9">
        <f t="shared" si="5"/>
        <v>5.166666666666667</v>
      </c>
      <c r="J44" s="25"/>
      <c r="K44" s="25"/>
      <c r="L44" s="25"/>
      <c r="M44" s="9" t="str">
        <f t="shared" si="7"/>
        <v/>
      </c>
      <c r="N44" s="64">
        <v>8.4</v>
      </c>
      <c r="O44" s="61">
        <v>2</v>
      </c>
      <c r="P44" s="16"/>
      <c r="Q44" s="62">
        <f t="shared" si="8"/>
        <v>7.1</v>
      </c>
      <c r="R44" s="37" t="str">
        <f t="shared" si="3"/>
        <v>Đậu</v>
      </c>
      <c r="S44" s="15" t="str">
        <f t="shared" si="9"/>
        <v/>
      </c>
      <c r="T44" s="16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5.75" customHeight="1">
      <c r="A45" s="6">
        <v>34</v>
      </c>
      <c r="B45" s="63" t="s">
        <v>154</v>
      </c>
      <c r="C45" s="25">
        <v>6.4</v>
      </c>
      <c r="D45" s="68">
        <v>7.5</v>
      </c>
      <c r="E45" s="25">
        <v>5.2</v>
      </c>
      <c r="F45" s="25">
        <v>7.75</v>
      </c>
      <c r="G45" s="25">
        <v>6</v>
      </c>
      <c r="H45" s="25">
        <v>6.5</v>
      </c>
      <c r="I45" s="9">
        <f t="shared" si="5"/>
        <v>6.75</v>
      </c>
      <c r="J45" s="25"/>
      <c r="K45" s="25"/>
      <c r="L45" s="25"/>
      <c r="M45" s="9" t="str">
        <f t="shared" si="7"/>
        <v/>
      </c>
      <c r="N45" s="64">
        <v>8.8000000000000007</v>
      </c>
      <c r="O45" s="61">
        <v>2</v>
      </c>
      <c r="P45" s="16"/>
      <c r="Q45" s="62">
        <f t="shared" si="8"/>
        <v>7.5</v>
      </c>
      <c r="R45" s="37" t="str">
        <f t="shared" si="3"/>
        <v>Đậu</v>
      </c>
      <c r="S45" s="15" t="str">
        <f t="shared" si="9"/>
        <v/>
      </c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5.75" customHeight="1">
      <c r="A46" s="6">
        <v>35</v>
      </c>
      <c r="B46" s="63" t="s">
        <v>155</v>
      </c>
      <c r="C46" s="25">
        <v>6.4</v>
      </c>
      <c r="D46" s="68">
        <v>5.8</v>
      </c>
      <c r="E46" s="25">
        <v>4</v>
      </c>
      <c r="F46" s="25">
        <v>6</v>
      </c>
      <c r="G46" s="25">
        <v>4.5</v>
      </c>
      <c r="H46" s="25">
        <v>5.25</v>
      </c>
      <c r="I46" s="9">
        <f t="shared" si="5"/>
        <v>5.25</v>
      </c>
      <c r="J46" s="25"/>
      <c r="K46" s="25"/>
      <c r="L46" s="25"/>
      <c r="M46" s="9" t="str">
        <f t="shared" si="7"/>
        <v/>
      </c>
      <c r="N46" s="64">
        <v>7.2</v>
      </c>
      <c r="O46" s="61">
        <v>2</v>
      </c>
      <c r="P46" s="16"/>
      <c r="Q46" s="62">
        <f t="shared" si="8"/>
        <v>6.3</v>
      </c>
      <c r="R46" s="37" t="str">
        <f t="shared" si="3"/>
        <v>Đậu</v>
      </c>
      <c r="S46" s="15" t="str">
        <f t="shared" si="9"/>
        <v/>
      </c>
      <c r="T46" s="1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5.75" customHeight="1">
      <c r="A47" s="6">
        <v>36</v>
      </c>
      <c r="B47" s="63" t="s">
        <v>156</v>
      </c>
      <c r="C47" s="25">
        <v>4.8</v>
      </c>
      <c r="D47" s="68">
        <v>5.5</v>
      </c>
      <c r="E47" s="25">
        <v>4</v>
      </c>
      <c r="F47" s="25"/>
      <c r="G47" s="25"/>
      <c r="H47" s="25"/>
      <c r="I47" s="9" t="str">
        <f t="shared" si="5"/>
        <v/>
      </c>
      <c r="J47" s="25">
        <v>4.25</v>
      </c>
      <c r="K47" s="25">
        <v>4</v>
      </c>
      <c r="L47" s="25">
        <v>6.5</v>
      </c>
      <c r="M47" s="9">
        <f t="shared" si="7"/>
        <v>4.916666666666667</v>
      </c>
      <c r="N47" s="64">
        <v>7.7</v>
      </c>
      <c r="O47" s="61">
        <v>2</v>
      </c>
      <c r="P47" s="16"/>
      <c r="Q47" s="62">
        <f t="shared" si="8"/>
        <v>6</v>
      </c>
      <c r="R47" s="37" t="str">
        <f t="shared" si="3"/>
        <v/>
      </c>
      <c r="S47" s="15" t="str">
        <f t="shared" si="9"/>
        <v>Đậu</v>
      </c>
      <c r="T47" s="1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5.75" customHeight="1">
      <c r="A48" s="70">
        <v>37</v>
      </c>
      <c r="B48" s="63" t="s">
        <v>157</v>
      </c>
      <c r="C48" s="25">
        <v>5</v>
      </c>
      <c r="D48" s="68">
        <v>7</v>
      </c>
      <c r="E48" s="25">
        <v>4.2</v>
      </c>
      <c r="F48" s="25"/>
      <c r="G48" s="25"/>
      <c r="H48" s="25"/>
      <c r="I48" s="9" t="str">
        <f t="shared" si="5"/>
        <v/>
      </c>
      <c r="J48" s="25">
        <v>4</v>
      </c>
      <c r="K48" s="25">
        <v>5.75</v>
      </c>
      <c r="L48" s="25">
        <v>5.5</v>
      </c>
      <c r="M48" s="9">
        <f t="shared" si="7"/>
        <v>5.083333333333333</v>
      </c>
      <c r="N48" s="64">
        <v>7.9</v>
      </c>
      <c r="O48" s="61">
        <v>2</v>
      </c>
      <c r="P48" s="16"/>
      <c r="Q48" s="62">
        <f t="shared" si="8"/>
        <v>6.4</v>
      </c>
      <c r="R48" s="37" t="str">
        <f t="shared" si="3"/>
        <v/>
      </c>
      <c r="S48" s="15" t="str">
        <f t="shared" si="9"/>
        <v>Đậu</v>
      </c>
      <c r="T48" s="16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</row>
    <row r="49" spans="1:44" ht="15.75" customHeight="1">
      <c r="A49" s="3"/>
      <c r="B49" s="55"/>
      <c r="C49" s="3"/>
      <c r="D49" s="5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5.75" customHeight="1">
      <c r="A50" s="3"/>
      <c r="B50" s="55"/>
      <c r="C50" s="3"/>
      <c r="D50" s="5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5.75" customHeight="1">
      <c r="A51" s="3"/>
      <c r="B51" s="55"/>
      <c r="C51" s="3"/>
      <c r="D51" s="5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5.75" customHeight="1">
      <c r="A52" s="3"/>
      <c r="B52" s="55"/>
      <c r="C52" s="3"/>
      <c r="D52" s="5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customHeight="1">
      <c r="A53" s="3"/>
      <c r="B53" s="55"/>
      <c r="C53" s="3"/>
      <c r="D53" s="5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customHeight="1">
      <c r="A54" s="3"/>
      <c r="B54" s="55"/>
      <c r="C54" s="3"/>
      <c r="D54" s="5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5.75" customHeight="1">
      <c r="A55" s="3"/>
      <c r="B55" s="55"/>
      <c r="C55" s="3"/>
      <c r="D55" s="5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5.75" customHeight="1">
      <c r="A56" s="3"/>
      <c r="B56" s="55"/>
      <c r="C56" s="3"/>
      <c r="D56" s="5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5.75" customHeight="1">
      <c r="A57" s="3"/>
      <c r="B57" s="55"/>
      <c r="C57" s="3"/>
      <c r="D57" s="5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5.75" customHeight="1">
      <c r="A58" s="3"/>
      <c r="B58" s="55"/>
      <c r="C58" s="3"/>
      <c r="D58" s="5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5.75" customHeight="1">
      <c r="A59" s="3"/>
      <c r="B59" s="55"/>
      <c r="C59" s="3"/>
      <c r="D59" s="5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5.75" customHeight="1">
      <c r="A60" s="3"/>
      <c r="B60" s="55"/>
      <c r="C60" s="3"/>
      <c r="D60" s="5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5.75" customHeight="1">
      <c r="A61" s="3"/>
      <c r="B61" s="55"/>
      <c r="C61" s="3"/>
      <c r="D61" s="5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5.75" customHeight="1">
      <c r="A62" s="3"/>
      <c r="B62" s="55"/>
      <c r="C62" s="3"/>
      <c r="D62" s="5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5.75" customHeight="1">
      <c r="A63" s="3"/>
      <c r="B63" s="55"/>
      <c r="C63" s="3"/>
      <c r="D63" s="5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5.75" customHeight="1">
      <c r="A64" s="3"/>
      <c r="B64" s="55"/>
      <c r="C64" s="3"/>
      <c r="D64" s="5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5.75" customHeight="1">
      <c r="A65" s="3"/>
      <c r="B65" s="55"/>
      <c r="C65" s="3"/>
      <c r="D65" s="5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15.75" customHeight="1">
      <c r="A66" s="3"/>
      <c r="B66" s="55"/>
      <c r="C66" s="3"/>
      <c r="D66" s="5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15.75" customHeight="1">
      <c r="A67" s="3"/>
      <c r="B67" s="55"/>
      <c r="C67" s="3"/>
      <c r="D67" s="5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15.75" customHeight="1">
      <c r="A68" s="3"/>
      <c r="B68" s="55"/>
      <c r="C68" s="3"/>
      <c r="D68" s="5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15.75" customHeight="1">
      <c r="A69" s="3"/>
      <c r="B69" s="55"/>
      <c r="C69" s="3"/>
      <c r="D69" s="5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15.75" customHeight="1">
      <c r="A70" s="3"/>
      <c r="B70" s="55"/>
      <c r="C70" s="3"/>
      <c r="D70" s="5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15.75" customHeight="1">
      <c r="A71" s="3"/>
      <c r="B71" s="55"/>
      <c r="C71" s="3"/>
      <c r="D71" s="5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15.75" customHeight="1">
      <c r="A72" s="3"/>
      <c r="B72" s="55"/>
      <c r="C72" s="3"/>
      <c r="D72" s="5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15.75" customHeight="1">
      <c r="A73" s="3"/>
      <c r="B73" s="55"/>
      <c r="C73" s="3"/>
      <c r="D73" s="5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15.75" customHeight="1">
      <c r="A74" s="3"/>
      <c r="B74" s="55"/>
      <c r="C74" s="3"/>
      <c r="D74" s="5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15.75" customHeight="1">
      <c r="A75" s="3"/>
      <c r="B75" s="55"/>
      <c r="C75" s="3"/>
      <c r="D75" s="5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15.75" customHeight="1">
      <c r="A76" s="3"/>
      <c r="B76" s="55"/>
      <c r="C76" s="3"/>
      <c r="D76" s="5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15.75" customHeight="1">
      <c r="A77" s="3"/>
      <c r="B77" s="55"/>
      <c r="C77" s="3"/>
      <c r="D77" s="5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15.75" customHeight="1">
      <c r="A78" s="3"/>
      <c r="B78" s="55"/>
      <c r="C78" s="3"/>
      <c r="D78" s="5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15.75" customHeight="1">
      <c r="A79" s="3"/>
      <c r="B79" s="55"/>
      <c r="C79" s="3"/>
      <c r="D79" s="5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15.75" customHeight="1">
      <c r="A80" s="3"/>
      <c r="B80" s="55"/>
      <c r="C80" s="3"/>
      <c r="D80" s="5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15.75" customHeight="1">
      <c r="A81" s="3"/>
      <c r="B81" s="55"/>
      <c r="C81" s="3"/>
      <c r="D81" s="5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15.75" customHeight="1">
      <c r="A82" s="3"/>
      <c r="B82" s="55"/>
      <c r="C82" s="3"/>
      <c r="D82" s="5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15.75" customHeight="1">
      <c r="A83" s="3"/>
      <c r="B83" s="55"/>
      <c r="C83" s="3"/>
      <c r="D83" s="5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15.75" customHeight="1">
      <c r="A84" s="3"/>
      <c r="B84" s="55"/>
      <c r="C84" s="3"/>
      <c r="D84" s="5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15.75" customHeight="1">
      <c r="A85" s="3"/>
      <c r="B85" s="55"/>
      <c r="C85" s="3"/>
      <c r="D85" s="5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15.75" customHeight="1">
      <c r="A86" s="3"/>
      <c r="B86" s="55"/>
      <c r="C86" s="3"/>
      <c r="D86" s="5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15.75" customHeight="1">
      <c r="A87" s="3"/>
      <c r="B87" s="55"/>
      <c r="C87" s="3"/>
      <c r="D87" s="5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15.75" customHeight="1">
      <c r="A88" s="3"/>
      <c r="B88" s="55"/>
      <c r="C88" s="3"/>
      <c r="D88" s="5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15.75" customHeight="1">
      <c r="A89" s="3"/>
      <c r="B89" s="55"/>
      <c r="C89" s="3"/>
      <c r="D89" s="5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15.75" customHeight="1">
      <c r="A90" s="3"/>
      <c r="B90" s="55"/>
      <c r="C90" s="3"/>
      <c r="D90" s="5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15.75" customHeight="1">
      <c r="A91" s="3"/>
      <c r="B91" s="55"/>
      <c r="C91" s="3"/>
      <c r="D91" s="5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15.75" customHeight="1">
      <c r="A92" s="3"/>
      <c r="B92" s="55"/>
      <c r="C92" s="3"/>
      <c r="D92" s="5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15.75" customHeight="1">
      <c r="A93" s="3"/>
      <c r="B93" s="55"/>
      <c r="C93" s="3"/>
      <c r="D93" s="5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15.75" customHeight="1">
      <c r="A94" s="3"/>
      <c r="B94" s="55"/>
      <c r="C94" s="3"/>
      <c r="D94" s="5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15.75" customHeight="1">
      <c r="A95" s="3"/>
      <c r="B95" s="55"/>
      <c r="C95" s="3"/>
      <c r="D95" s="5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15.75" customHeight="1">
      <c r="A96" s="3"/>
      <c r="B96" s="55"/>
      <c r="C96" s="3"/>
      <c r="D96" s="5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15.75" customHeight="1">
      <c r="A97" s="3"/>
      <c r="B97" s="55"/>
      <c r="C97" s="3"/>
      <c r="D97" s="5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15.75" customHeight="1">
      <c r="A98" s="3"/>
      <c r="B98" s="55"/>
      <c r="C98" s="3"/>
      <c r="D98" s="5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5.75" customHeight="1">
      <c r="A99" s="3"/>
      <c r="B99" s="55"/>
      <c r="C99" s="3"/>
      <c r="D99" s="5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15.75" customHeight="1">
      <c r="A100" s="3"/>
      <c r="B100" s="55"/>
      <c r="C100" s="3"/>
      <c r="D100" s="5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15.75" customHeight="1">
      <c r="A101" s="3"/>
      <c r="B101" s="55"/>
      <c r="C101" s="3"/>
      <c r="D101" s="5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15.75" customHeight="1">
      <c r="A102" s="3"/>
      <c r="B102" s="55"/>
      <c r="C102" s="3"/>
      <c r="D102" s="5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15.75" customHeight="1">
      <c r="A103" s="3"/>
      <c r="B103" s="55"/>
      <c r="C103" s="3"/>
      <c r="D103" s="5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15.75" customHeight="1">
      <c r="A104" s="3"/>
      <c r="B104" s="55"/>
      <c r="C104" s="3"/>
      <c r="D104" s="5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5.75" customHeight="1">
      <c r="A105" s="3"/>
      <c r="B105" s="55"/>
      <c r="C105" s="3"/>
      <c r="D105" s="5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5.75" customHeight="1">
      <c r="A106" s="3"/>
      <c r="B106" s="55"/>
      <c r="C106" s="3"/>
      <c r="D106" s="5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5.75" customHeight="1">
      <c r="A107" s="3"/>
      <c r="B107" s="55"/>
      <c r="C107" s="3"/>
      <c r="D107" s="5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5.75" customHeight="1">
      <c r="A108" s="3"/>
      <c r="B108" s="55"/>
      <c r="C108" s="3"/>
      <c r="D108" s="5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5.75" customHeight="1">
      <c r="A109" s="3"/>
      <c r="B109" s="55"/>
      <c r="C109" s="3"/>
      <c r="D109" s="5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5.75" customHeight="1">
      <c r="A110" s="3"/>
      <c r="B110" s="55"/>
      <c r="C110" s="3"/>
      <c r="D110" s="5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5.75" customHeight="1">
      <c r="A111" s="3"/>
      <c r="B111" s="55"/>
      <c r="C111" s="3"/>
      <c r="D111" s="5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5.75" customHeight="1">
      <c r="A112" s="3"/>
      <c r="B112" s="55"/>
      <c r="C112" s="3"/>
      <c r="D112" s="5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15.75" customHeight="1">
      <c r="A113" s="3"/>
      <c r="B113" s="55"/>
      <c r="C113" s="3"/>
      <c r="D113" s="5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5.75" customHeight="1">
      <c r="A114" s="3"/>
      <c r="B114" s="55"/>
      <c r="C114" s="3"/>
      <c r="D114" s="5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15.75" customHeight="1">
      <c r="A115" s="3"/>
      <c r="B115" s="55"/>
      <c r="C115" s="3"/>
      <c r="D115" s="5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5.75" customHeight="1">
      <c r="A116" s="3"/>
      <c r="B116" s="55"/>
      <c r="C116" s="3"/>
      <c r="D116" s="5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5.75" customHeight="1">
      <c r="A117" s="3"/>
      <c r="B117" s="55"/>
      <c r="C117" s="3"/>
      <c r="D117" s="5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15.75" customHeight="1">
      <c r="A118" s="3"/>
      <c r="B118" s="55"/>
      <c r="C118" s="3"/>
      <c r="D118" s="5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15.75" customHeight="1">
      <c r="A119" s="3"/>
      <c r="B119" s="55"/>
      <c r="C119" s="3"/>
      <c r="D119" s="5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15.75" customHeight="1">
      <c r="A120" s="3"/>
      <c r="B120" s="55"/>
      <c r="C120" s="3"/>
      <c r="D120" s="5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15.75" customHeight="1">
      <c r="A121" s="3"/>
      <c r="B121" s="55"/>
      <c r="C121" s="3"/>
      <c r="D121" s="5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15.75" customHeight="1">
      <c r="A122" s="3"/>
      <c r="B122" s="55"/>
      <c r="C122" s="3"/>
      <c r="D122" s="5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15.75" customHeight="1">
      <c r="A123" s="3"/>
      <c r="B123" s="55"/>
      <c r="C123" s="3"/>
      <c r="D123" s="5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15.75" customHeight="1">
      <c r="A124" s="3"/>
      <c r="B124" s="55"/>
      <c r="C124" s="3"/>
      <c r="D124" s="5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15.75" customHeight="1">
      <c r="A125" s="3"/>
      <c r="B125" s="55"/>
      <c r="C125" s="3"/>
      <c r="D125" s="5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15.75" customHeight="1">
      <c r="A126" s="3"/>
      <c r="B126" s="55"/>
      <c r="C126" s="3"/>
      <c r="D126" s="5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15.75" customHeight="1">
      <c r="A127" s="3"/>
      <c r="B127" s="55"/>
      <c r="C127" s="3"/>
      <c r="D127" s="5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15.75" customHeight="1">
      <c r="A128" s="3"/>
      <c r="B128" s="55"/>
      <c r="C128" s="3"/>
      <c r="D128" s="5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15.75" customHeight="1">
      <c r="A129" s="3"/>
      <c r="B129" s="55"/>
      <c r="C129" s="3"/>
      <c r="D129" s="5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15.75" customHeight="1">
      <c r="A130" s="3"/>
      <c r="B130" s="55"/>
      <c r="C130" s="3"/>
      <c r="D130" s="5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15.75" customHeight="1">
      <c r="A131" s="3"/>
      <c r="B131" s="55"/>
      <c r="C131" s="3"/>
      <c r="D131" s="5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15.75" customHeight="1">
      <c r="A132" s="3"/>
      <c r="B132" s="55"/>
      <c r="C132" s="3"/>
      <c r="D132" s="5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15.75" customHeight="1">
      <c r="A133" s="3"/>
      <c r="B133" s="55"/>
      <c r="C133" s="3"/>
      <c r="D133" s="5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15.75" customHeight="1">
      <c r="A134" s="3"/>
      <c r="B134" s="55"/>
      <c r="C134" s="3"/>
      <c r="D134" s="5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15.75" customHeight="1">
      <c r="A135" s="3"/>
      <c r="B135" s="55"/>
      <c r="C135" s="3"/>
      <c r="D135" s="5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15.75" customHeight="1">
      <c r="A136" s="3"/>
      <c r="B136" s="55"/>
      <c r="C136" s="3"/>
      <c r="D136" s="5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15.75" customHeight="1">
      <c r="A137" s="3"/>
      <c r="B137" s="55"/>
      <c r="C137" s="3"/>
      <c r="D137" s="5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15.75" customHeight="1">
      <c r="A138" s="3"/>
      <c r="B138" s="55"/>
      <c r="C138" s="3"/>
      <c r="D138" s="5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15.75" customHeight="1">
      <c r="A139" s="3"/>
      <c r="B139" s="55"/>
      <c r="C139" s="3"/>
      <c r="D139" s="5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15.75" customHeight="1">
      <c r="A140" s="3"/>
      <c r="B140" s="55"/>
      <c r="C140" s="3"/>
      <c r="D140" s="5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15.75" customHeight="1">
      <c r="A141" s="3"/>
      <c r="B141" s="55"/>
      <c r="C141" s="3"/>
      <c r="D141" s="5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15.75" customHeight="1">
      <c r="A142" s="3"/>
      <c r="B142" s="55"/>
      <c r="C142" s="3"/>
      <c r="D142" s="5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15.75" customHeight="1">
      <c r="A143" s="3"/>
      <c r="B143" s="55"/>
      <c r="C143" s="3"/>
      <c r="D143" s="5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15.75" customHeight="1">
      <c r="A144" s="3"/>
      <c r="B144" s="55"/>
      <c r="C144" s="3"/>
      <c r="D144" s="5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15.75" customHeight="1">
      <c r="A145" s="3"/>
      <c r="B145" s="55"/>
      <c r="C145" s="3"/>
      <c r="D145" s="5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15.75" customHeight="1">
      <c r="A146" s="3"/>
      <c r="B146" s="55"/>
      <c r="C146" s="3"/>
      <c r="D146" s="5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15.75" customHeight="1">
      <c r="A147" s="3"/>
      <c r="B147" s="55"/>
      <c r="C147" s="3"/>
      <c r="D147" s="5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15.75" customHeight="1">
      <c r="A148" s="3"/>
      <c r="B148" s="55"/>
      <c r="C148" s="3"/>
      <c r="D148" s="5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15.75" customHeight="1">
      <c r="A149" s="3"/>
      <c r="B149" s="55"/>
      <c r="C149" s="3"/>
      <c r="D149" s="56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15.75" customHeight="1">
      <c r="A150" s="3"/>
      <c r="B150" s="55"/>
      <c r="C150" s="3"/>
      <c r="D150" s="5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15.75" customHeight="1">
      <c r="A151" s="3"/>
      <c r="B151" s="55"/>
      <c r="C151" s="3"/>
      <c r="D151" s="56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15.75" customHeight="1">
      <c r="A152" s="3"/>
      <c r="B152" s="55"/>
      <c r="C152" s="3"/>
      <c r="D152" s="5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15.75" customHeight="1">
      <c r="A153" s="3"/>
      <c r="B153" s="55"/>
      <c r="C153" s="3"/>
      <c r="D153" s="5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15.75" customHeight="1">
      <c r="A154" s="3"/>
      <c r="B154" s="55"/>
      <c r="C154" s="3"/>
      <c r="D154" s="5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15.75" customHeight="1">
      <c r="A155" s="3"/>
      <c r="B155" s="55"/>
      <c r="C155" s="3"/>
      <c r="D155" s="56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15.75" customHeight="1">
      <c r="A156" s="3"/>
      <c r="B156" s="55"/>
      <c r="C156" s="3"/>
      <c r="D156" s="5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15.75" customHeight="1">
      <c r="A157" s="3"/>
      <c r="B157" s="55"/>
      <c r="C157" s="3"/>
      <c r="D157" s="56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15.75" customHeight="1">
      <c r="A158" s="3"/>
      <c r="B158" s="55"/>
      <c r="C158" s="3"/>
      <c r="D158" s="5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15.75" customHeight="1">
      <c r="A159" s="3"/>
      <c r="B159" s="55"/>
      <c r="C159" s="3"/>
      <c r="D159" s="56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15.75" customHeight="1">
      <c r="A160" s="3"/>
      <c r="B160" s="55"/>
      <c r="C160" s="3"/>
      <c r="D160" s="5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15.75" customHeight="1">
      <c r="A161" s="3"/>
      <c r="B161" s="55"/>
      <c r="C161" s="3"/>
      <c r="D161" s="56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15.75" customHeight="1">
      <c r="A162" s="3"/>
      <c r="B162" s="55"/>
      <c r="C162" s="3"/>
      <c r="D162" s="5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15.75" customHeight="1">
      <c r="A163" s="3"/>
      <c r="B163" s="55"/>
      <c r="C163" s="3"/>
      <c r="D163" s="56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15.75" customHeight="1">
      <c r="A164" s="3"/>
      <c r="B164" s="55"/>
      <c r="C164" s="3"/>
      <c r="D164" s="56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15.75" customHeight="1">
      <c r="A165" s="3"/>
      <c r="B165" s="55"/>
      <c r="C165" s="3"/>
      <c r="D165" s="56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15.75" customHeight="1">
      <c r="A166" s="3"/>
      <c r="B166" s="55"/>
      <c r="C166" s="3"/>
      <c r="D166" s="5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15.75" customHeight="1">
      <c r="A167" s="3"/>
      <c r="B167" s="55"/>
      <c r="C167" s="3"/>
      <c r="D167" s="56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15.75" customHeight="1">
      <c r="A168" s="3"/>
      <c r="B168" s="55"/>
      <c r="C168" s="3"/>
      <c r="D168" s="56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15.75" customHeight="1">
      <c r="A169" s="3"/>
      <c r="B169" s="55"/>
      <c r="C169" s="3"/>
      <c r="D169" s="56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15.75" customHeight="1">
      <c r="A170" s="3"/>
      <c r="B170" s="55"/>
      <c r="C170" s="3"/>
      <c r="D170" s="5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15.75" customHeight="1">
      <c r="A171" s="3"/>
      <c r="B171" s="55"/>
      <c r="C171" s="3"/>
      <c r="D171" s="56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15.75" customHeight="1">
      <c r="A172" s="3"/>
      <c r="B172" s="55"/>
      <c r="C172" s="3"/>
      <c r="D172" s="56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15.75" customHeight="1">
      <c r="A173" s="3"/>
      <c r="B173" s="55"/>
      <c r="C173" s="3"/>
      <c r="D173" s="5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15.75" customHeight="1">
      <c r="A174" s="3"/>
      <c r="B174" s="55"/>
      <c r="C174" s="3"/>
      <c r="D174" s="56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15.75" customHeight="1">
      <c r="A175" s="3"/>
      <c r="B175" s="55"/>
      <c r="C175" s="3"/>
      <c r="D175" s="5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15.75" customHeight="1">
      <c r="A176" s="3"/>
      <c r="B176" s="55"/>
      <c r="C176" s="3"/>
      <c r="D176" s="56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15.75" customHeight="1">
      <c r="A177" s="3"/>
      <c r="B177" s="55"/>
      <c r="C177" s="3"/>
      <c r="D177" s="5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15.75" customHeight="1">
      <c r="A178" s="3"/>
      <c r="B178" s="55"/>
      <c r="C178" s="3"/>
      <c r="D178" s="5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15.75" customHeight="1">
      <c r="A179" s="3"/>
      <c r="B179" s="55"/>
      <c r="C179" s="3"/>
      <c r="D179" s="56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15.75" customHeight="1">
      <c r="A180" s="3"/>
      <c r="B180" s="55"/>
      <c r="C180" s="3"/>
      <c r="D180" s="56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15.75" customHeight="1">
      <c r="A181" s="3"/>
      <c r="B181" s="55"/>
      <c r="C181" s="3"/>
      <c r="D181" s="5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15.75" customHeight="1">
      <c r="A182" s="3"/>
      <c r="B182" s="55"/>
      <c r="C182" s="3"/>
      <c r="D182" s="56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15.75" customHeight="1">
      <c r="A183" s="3"/>
      <c r="B183" s="55"/>
      <c r="C183" s="3"/>
      <c r="D183" s="5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15.75" customHeight="1">
      <c r="A184" s="3"/>
      <c r="B184" s="55"/>
      <c r="C184" s="3"/>
      <c r="D184" s="56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15.75" customHeight="1">
      <c r="A185" s="3"/>
      <c r="B185" s="55"/>
      <c r="C185" s="3"/>
      <c r="D185" s="56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15.75" customHeight="1">
      <c r="A186" s="3"/>
      <c r="B186" s="55"/>
      <c r="C186" s="3"/>
      <c r="D186" s="56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15.75" customHeight="1">
      <c r="A187" s="3"/>
      <c r="B187" s="55"/>
      <c r="C187" s="3"/>
      <c r="D187" s="56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15.75" customHeight="1">
      <c r="A188" s="3"/>
      <c r="B188" s="55"/>
      <c r="C188" s="3"/>
      <c r="D188" s="5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15.75" customHeight="1">
      <c r="A189" s="3"/>
      <c r="B189" s="55"/>
      <c r="C189" s="3"/>
      <c r="D189" s="5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15.75" customHeight="1">
      <c r="A190" s="3"/>
      <c r="B190" s="55"/>
      <c r="C190" s="3"/>
      <c r="D190" s="5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15.75" customHeight="1">
      <c r="A191" s="3"/>
      <c r="B191" s="55"/>
      <c r="C191" s="3"/>
      <c r="D191" s="5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15.75" customHeight="1">
      <c r="A192" s="3"/>
      <c r="B192" s="55"/>
      <c r="C192" s="3"/>
      <c r="D192" s="5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15.75" customHeight="1">
      <c r="A193" s="3"/>
      <c r="B193" s="55"/>
      <c r="C193" s="3"/>
      <c r="D193" s="5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15.75" customHeight="1">
      <c r="A194" s="3"/>
      <c r="B194" s="55"/>
      <c r="C194" s="3"/>
      <c r="D194" s="56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15.75" customHeight="1">
      <c r="A195" s="3"/>
      <c r="B195" s="55"/>
      <c r="C195" s="3"/>
      <c r="D195" s="56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15.75" customHeight="1">
      <c r="A196" s="3"/>
      <c r="B196" s="55"/>
      <c r="C196" s="3"/>
      <c r="D196" s="5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15.75" customHeight="1">
      <c r="A197" s="3"/>
      <c r="B197" s="55"/>
      <c r="C197" s="3"/>
      <c r="D197" s="5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15.75" customHeight="1">
      <c r="A198" s="3"/>
      <c r="B198" s="55"/>
      <c r="C198" s="3"/>
      <c r="D198" s="5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15.75" customHeight="1">
      <c r="A199" s="3"/>
      <c r="B199" s="55"/>
      <c r="C199" s="3"/>
      <c r="D199" s="5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15.75" customHeight="1">
      <c r="A200" s="3"/>
      <c r="B200" s="55"/>
      <c r="C200" s="3"/>
      <c r="D200" s="56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15.75" customHeight="1">
      <c r="A201" s="3"/>
      <c r="B201" s="55"/>
      <c r="C201" s="3"/>
      <c r="D201" s="5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15.75" customHeight="1">
      <c r="A202" s="3"/>
      <c r="B202" s="55"/>
      <c r="C202" s="3"/>
      <c r="D202" s="56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15.75" customHeight="1">
      <c r="A203" s="3"/>
      <c r="B203" s="55"/>
      <c r="C203" s="3"/>
      <c r="D203" s="56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15.75" customHeight="1">
      <c r="A204" s="3"/>
      <c r="B204" s="55"/>
      <c r="C204" s="3"/>
      <c r="D204" s="56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5.75" customHeight="1">
      <c r="A205" s="3"/>
      <c r="B205" s="55"/>
      <c r="C205" s="3"/>
      <c r="D205" s="5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15.75" customHeight="1">
      <c r="A206" s="3"/>
      <c r="B206" s="55"/>
      <c r="C206" s="3"/>
      <c r="D206" s="56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15.75" customHeight="1">
      <c r="A207" s="3"/>
      <c r="B207" s="55"/>
      <c r="C207" s="3"/>
      <c r="D207" s="56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15.75" customHeight="1">
      <c r="A208" s="3"/>
      <c r="B208" s="55"/>
      <c r="C208" s="3"/>
      <c r="D208" s="56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15.75" customHeight="1">
      <c r="A209" s="3"/>
      <c r="B209" s="55"/>
      <c r="C209" s="3"/>
      <c r="D209" s="5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15.75" customHeight="1">
      <c r="A210" s="3"/>
      <c r="B210" s="55"/>
      <c r="C210" s="3"/>
      <c r="D210" s="56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15.75" customHeight="1">
      <c r="A211" s="3"/>
      <c r="B211" s="55"/>
      <c r="C211" s="3"/>
      <c r="D211" s="56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15.75" customHeight="1">
      <c r="A212" s="3"/>
      <c r="B212" s="55"/>
      <c r="C212" s="3"/>
      <c r="D212" s="56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15.75" customHeight="1">
      <c r="A213" s="3"/>
      <c r="B213" s="55"/>
      <c r="C213" s="3"/>
      <c r="D213" s="56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15.75" customHeight="1">
      <c r="A214" s="3"/>
      <c r="B214" s="55"/>
      <c r="C214" s="3"/>
      <c r="D214" s="5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15.75" customHeight="1">
      <c r="A215" s="3"/>
      <c r="B215" s="55"/>
      <c r="C215" s="3"/>
      <c r="D215" s="56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15.75" customHeight="1">
      <c r="A216" s="3"/>
      <c r="B216" s="55"/>
      <c r="C216" s="3"/>
      <c r="D216" s="56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15.75" customHeight="1">
      <c r="A217" s="3"/>
      <c r="B217" s="55"/>
      <c r="C217" s="3"/>
      <c r="D217" s="56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15.75" customHeight="1">
      <c r="A218" s="3"/>
      <c r="B218" s="55"/>
      <c r="C218" s="3"/>
      <c r="D218" s="5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5.75" customHeight="1">
      <c r="A219" s="3"/>
      <c r="B219" s="55"/>
      <c r="C219" s="3"/>
      <c r="D219" s="56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15.75" customHeight="1">
      <c r="A220" s="3"/>
      <c r="B220" s="55"/>
      <c r="C220" s="3"/>
      <c r="D220" s="56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15.75" customHeight="1">
      <c r="A221" s="3"/>
      <c r="B221" s="55"/>
      <c r="C221" s="3"/>
      <c r="D221" s="5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15.75" customHeight="1">
      <c r="A222" s="3"/>
      <c r="B222" s="55"/>
      <c r="C222" s="3"/>
      <c r="D222" s="56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15.75" customHeight="1">
      <c r="A223" s="3"/>
      <c r="B223" s="55"/>
      <c r="C223" s="3"/>
      <c r="D223" s="5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15.75" customHeight="1">
      <c r="A224" s="3"/>
      <c r="B224" s="55"/>
      <c r="C224" s="3"/>
      <c r="D224" s="5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15.75" customHeight="1">
      <c r="A225" s="3"/>
      <c r="B225" s="55"/>
      <c r="C225" s="3"/>
      <c r="D225" s="5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15.75" customHeight="1">
      <c r="A226" s="3"/>
      <c r="B226" s="55"/>
      <c r="C226" s="3"/>
      <c r="D226" s="56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15.75" customHeight="1">
      <c r="A227" s="3"/>
      <c r="B227" s="55"/>
      <c r="C227" s="3"/>
      <c r="D227" s="5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15.75" customHeight="1">
      <c r="A228" s="3"/>
      <c r="B228" s="55"/>
      <c r="C228" s="3"/>
      <c r="D228" s="56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15.75" customHeight="1">
      <c r="A229" s="3"/>
      <c r="B229" s="55"/>
      <c r="C229" s="3"/>
      <c r="D229" s="56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15.75" customHeight="1">
      <c r="A230" s="3"/>
      <c r="B230" s="55"/>
      <c r="C230" s="3"/>
      <c r="D230" s="56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15.75" customHeight="1">
      <c r="A231" s="3"/>
      <c r="B231" s="55"/>
      <c r="C231" s="3"/>
      <c r="D231" s="56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15.75" customHeight="1">
      <c r="A232" s="3"/>
      <c r="B232" s="55"/>
      <c r="C232" s="3"/>
      <c r="D232" s="5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15.75" customHeight="1">
      <c r="A233" s="3"/>
      <c r="B233" s="55"/>
      <c r="C233" s="3"/>
      <c r="D233" s="56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15.75" customHeight="1">
      <c r="A234" s="3"/>
      <c r="B234" s="55"/>
      <c r="C234" s="3"/>
      <c r="D234" s="56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15.75" customHeight="1">
      <c r="A235" s="3"/>
      <c r="B235" s="55"/>
      <c r="C235" s="3"/>
      <c r="D235" s="5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15.75" customHeight="1">
      <c r="A236" s="3"/>
      <c r="B236" s="55"/>
      <c r="C236" s="3"/>
      <c r="D236" s="56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15.75" customHeight="1">
      <c r="A237" s="3"/>
      <c r="B237" s="55"/>
      <c r="C237" s="3"/>
      <c r="D237" s="56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15.75" customHeight="1">
      <c r="A238" s="3"/>
      <c r="B238" s="55"/>
      <c r="C238" s="3"/>
      <c r="D238" s="56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15.75" customHeight="1">
      <c r="A239" s="3"/>
      <c r="B239" s="55"/>
      <c r="C239" s="3"/>
      <c r="D239" s="56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15.75" customHeight="1">
      <c r="A240" s="3"/>
      <c r="B240" s="55"/>
      <c r="C240" s="3"/>
      <c r="D240" s="56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15.75" customHeight="1">
      <c r="A241" s="3"/>
      <c r="B241" s="55"/>
      <c r="C241" s="3"/>
      <c r="D241" s="56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15.75" customHeight="1">
      <c r="A242" s="3"/>
      <c r="B242" s="55"/>
      <c r="C242" s="3"/>
      <c r="D242" s="5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15.75" customHeight="1">
      <c r="A243" s="3"/>
      <c r="B243" s="55"/>
      <c r="C243" s="3"/>
      <c r="D243" s="5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15.75" customHeight="1">
      <c r="A244" s="3"/>
      <c r="B244" s="55"/>
      <c r="C244" s="3"/>
      <c r="D244" s="5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15.75" customHeight="1">
      <c r="A245" s="3"/>
      <c r="B245" s="55"/>
      <c r="C245" s="3"/>
      <c r="D245" s="5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15.75" customHeight="1">
      <c r="A246" s="3"/>
      <c r="B246" s="55"/>
      <c r="C246" s="3"/>
      <c r="D246" s="56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15.75" customHeight="1">
      <c r="A247" s="3"/>
      <c r="B247" s="55"/>
      <c r="C247" s="3"/>
      <c r="D247" s="5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15.75" customHeight="1">
      <c r="A248" s="3"/>
      <c r="B248" s="55"/>
      <c r="C248" s="3"/>
      <c r="D248" s="5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15.75" customHeight="1">
      <c r="B249" s="71"/>
      <c r="D249" s="72"/>
    </row>
    <row r="250" spans="1:44" ht="15.75" customHeight="1">
      <c r="B250" s="71"/>
      <c r="D250" s="72"/>
    </row>
    <row r="251" spans="1:44" ht="15.75" customHeight="1">
      <c r="B251" s="71"/>
      <c r="D251" s="72"/>
    </row>
    <row r="252" spans="1:44" ht="15.75" customHeight="1">
      <c r="B252" s="71"/>
      <c r="D252" s="72"/>
    </row>
    <row r="253" spans="1:44" ht="15.75" customHeight="1">
      <c r="B253" s="71"/>
      <c r="D253" s="72"/>
    </row>
    <row r="254" spans="1:44" ht="15.75" customHeight="1">
      <c r="B254" s="71"/>
      <c r="D254" s="72"/>
    </row>
    <row r="255" spans="1:44" ht="15.75" customHeight="1">
      <c r="B255" s="71"/>
      <c r="D255" s="72"/>
    </row>
    <row r="256" spans="1:44" ht="15.75" customHeight="1">
      <c r="B256" s="71"/>
      <c r="D256" s="72"/>
    </row>
    <row r="257" spans="2:4" ht="15.75" customHeight="1">
      <c r="B257" s="71"/>
      <c r="D257" s="72"/>
    </row>
    <row r="258" spans="2:4" ht="15.75" customHeight="1">
      <c r="B258" s="71"/>
      <c r="D258" s="72"/>
    </row>
    <row r="259" spans="2:4" ht="15.75" customHeight="1">
      <c r="B259" s="71"/>
      <c r="D259" s="72"/>
    </row>
    <row r="260" spans="2:4" ht="15.75" customHeight="1">
      <c r="B260" s="71"/>
      <c r="D260" s="72"/>
    </row>
    <row r="261" spans="2:4" ht="15.75" customHeight="1">
      <c r="B261" s="71"/>
      <c r="D261" s="72"/>
    </row>
    <row r="262" spans="2:4" ht="15.75" customHeight="1">
      <c r="B262" s="71"/>
      <c r="D262" s="72"/>
    </row>
    <row r="263" spans="2:4" ht="15.75" customHeight="1">
      <c r="B263" s="71"/>
      <c r="D263" s="72"/>
    </row>
    <row r="264" spans="2:4" ht="15.75" customHeight="1">
      <c r="B264" s="71"/>
      <c r="D264" s="72"/>
    </row>
    <row r="265" spans="2:4" ht="15.75" customHeight="1">
      <c r="B265" s="71"/>
      <c r="D265" s="72"/>
    </row>
    <row r="266" spans="2:4" ht="15.75" customHeight="1">
      <c r="B266" s="71"/>
      <c r="D266" s="72"/>
    </row>
    <row r="267" spans="2:4" ht="15.75" customHeight="1">
      <c r="B267" s="71"/>
      <c r="D267" s="72"/>
    </row>
    <row r="268" spans="2:4" ht="15.75" customHeight="1">
      <c r="B268" s="71"/>
      <c r="D268" s="72"/>
    </row>
    <row r="269" spans="2:4" ht="15.75" customHeight="1">
      <c r="B269" s="71"/>
      <c r="D269" s="72"/>
    </row>
    <row r="270" spans="2:4" ht="15.75" customHeight="1">
      <c r="B270" s="71"/>
      <c r="D270" s="72"/>
    </row>
    <row r="271" spans="2:4" ht="15.75" customHeight="1">
      <c r="B271" s="71"/>
      <c r="D271" s="72"/>
    </row>
    <row r="272" spans="2:4" ht="15.75" customHeight="1">
      <c r="B272" s="71"/>
      <c r="D272" s="72"/>
    </row>
    <row r="273" spans="2:4" ht="15.75" customHeight="1">
      <c r="B273" s="71"/>
      <c r="D273" s="72"/>
    </row>
    <row r="274" spans="2:4" ht="15.75" customHeight="1">
      <c r="B274" s="71"/>
      <c r="D274" s="72"/>
    </row>
    <row r="275" spans="2:4" ht="15.75" customHeight="1">
      <c r="B275" s="71"/>
      <c r="D275" s="72"/>
    </row>
    <row r="276" spans="2:4" ht="15.75" customHeight="1">
      <c r="B276" s="71"/>
      <c r="D276" s="72"/>
    </row>
    <row r="277" spans="2:4" ht="15.75" customHeight="1">
      <c r="B277" s="71"/>
      <c r="D277" s="72"/>
    </row>
    <row r="278" spans="2:4" ht="15.75" customHeight="1">
      <c r="B278" s="71"/>
      <c r="D278" s="72"/>
    </row>
    <row r="279" spans="2:4" ht="15.75" customHeight="1">
      <c r="B279" s="71"/>
      <c r="D279" s="72"/>
    </row>
    <row r="280" spans="2:4" ht="15.75" customHeight="1">
      <c r="B280" s="71"/>
      <c r="D280" s="72"/>
    </row>
    <row r="281" spans="2:4" ht="15.75" customHeight="1">
      <c r="B281" s="71"/>
      <c r="D281" s="72"/>
    </row>
    <row r="282" spans="2:4" ht="15.75" customHeight="1">
      <c r="B282" s="71"/>
      <c r="D282" s="72"/>
    </row>
    <row r="283" spans="2:4" ht="15.75" customHeight="1">
      <c r="B283" s="71"/>
      <c r="D283" s="72"/>
    </row>
    <row r="284" spans="2:4" ht="15.75" customHeight="1">
      <c r="B284" s="71"/>
      <c r="D284" s="72"/>
    </row>
    <row r="285" spans="2:4" ht="15.75" customHeight="1">
      <c r="B285" s="71"/>
      <c r="D285" s="72"/>
    </row>
    <row r="286" spans="2:4" ht="15.75" customHeight="1">
      <c r="B286" s="71"/>
      <c r="D286" s="72"/>
    </row>
    <row r="287" spans="2:4" ht="15.75" customHeight="1">
      <c r="B287" s="71"/>
      <c r="D287" s="72"/>
    </row>
    <row r="288" spans="2:4" ht="15.75" customHeight="1">
      <c r="B288" s="71"/>
      <c r="D288" s="72"/>
    </row>
    <row r="289" spans="2:4" ht="15.75" customHeight="1">
      <c r="B289" s="71"/>
      <c r="D289" s="72"/>
    </row>
    <row r="290" spans="2:4" ht="15.75" customHeight="1">
      <c r="B290" s="71"/>
      <c r="D290" s="72"/>
    </row>
    <row r="291" spans="2:4" ht="15.75" customHeight="1">
      <c r="B291" s="71"/>
      <c r="D291" s="72"/>
    </row>
    <row r="292" spans="2:4" ht="15.75" customHeight="1">
      <c r="B292" s="71"/>
      <c r="D292" s="72"/>
    </row>
    <row r="293" spans="2:4" ht="15.75" customHeight="1">
      <c r="B293" s="71"/>
      <c r="D293" s="72"/>
    </row>
    <row r="294" spans="2:4" ht="15.75" customHeight="1">
      <c r="B294" s="71"/>
      <c r="D294" s="72"/>
    </row>
    <row r="295" spans="2:4" ht="15.75" customHeight="1">
      <c r="B295" s="71"/>
      <c r="D295" s="72"/>
    </row>
    <row r="296" spans="2:4" ht="15.75" customHeight="1">
      <c r="B296" s="71"/>
      <c r="D296" s="72"/>
    </row>
    <row r="297" spans="2:4" ht="15.75" customHeight="1">
      <c r="B297" s="71"/>
      <c r="D297" s="72"/>
    </row>
    <row r="298" spans="2:4" ht="15.75" customHeight="1">
      <c r="B298" s="71"/>
      <c r="D298" s="72"/>
    </row>
    <row r="299" spans="2:4" ht="15.75" customHeight="1">
      <c r="B299" s="71"/>
      <c r="D299" s="72"/>
    </row>
    <row r="300" spans="2:4" ht="15.75" customHeight="1">
      <c r="B300" s="71"/>
      <c r="D300" s="72"/>
    </row>
    <row r="301" spans="2:4" ht="15.75" customHeight="1">
      <c r="B301" s="71"/>
      <c r="D301" s="72"/>
    </row>
    <row r="302" spans="2:4" ht="15.75" customHeight="1">
      <c r="B302" s="71"/>
      <c r="D302" s="72"/>
    </row>
    <row r="303" spans="2:4" ht="15.75" customHeight="1">
      <c r="B303" s="71"/>
      <c r="D303" s="72"/>
    </row>
    <row r="304" spans="2:4" ht="15.75" customHeight="1">
      <c r="B304" s="71"/>
      <c r="D304" s="72"/>
    </row>
    <row r="305" spans="2:4" ht="15.75" customHeight="1">
      <c r="B305" s="71"/>
      <c r="D305" s="72"/>
    </row>
    <row r="306" spans="2:4" ht="15.75" customHeight="1">
      <c r="B306" s="71"/>
      <c r="D306" s="72"/>
    </row>
    <row r="307" spans="2:4" ht="15.75" customHeight="1">
      <c r="B307" s="71"/>
      <c r="D307" s="72"/>
    </row>
    <row r="308" spans="2:4" ht="15.75" customHeight="1">
      <c r="B308" s="71"/>
      <c r="D308" s="72"/>
    </row>
    <row r="309" spans="2:4" ht="15.75" customHeight="1">
      <c r="B309" s="71"/>
      <c r="D309" s="72"/>
    </row>
    <row r="310" spans="2:4" ht="15.75" customHeight="1">
      <c r="B310" s="71"/>
      <c r="D310" s="72"/>
    </row>
    <row r="311" spans="2:4" ht="15.75" customHeight="1">
      <c r="B311" s="71"/>
      <c r="D311" s="72"/>
    </row>
    <row r="312" spans="2:4" ht="15.75" customHeight="1">
      <c r="B312" s="71"/>
      <c r="D312" s="72"/>
    </row>
    <row r="313" spans="2:4" ht="15.75" customHeight="1">
      <c r="B313" s="71"/>
      <c r="D313" s="72"/>
    </row>
    <row r="314" spans="2:4" ht="15.75" customHeight="1">
      <c r="B314" s="71"/>
      <c r="D314" s="72"/>
    </row>
    <row r="315" spans="2:4" ht="15.75" customHeight="1">
      <c r="B315" s="71"/>
      <c r="D315" s="72"/>
    </row>
    <row r="316" spans="2:4" ht="15.75" customHeight="1">
      <c r="B316" s="71"/>
      <c r="D316" s="72"/>
    </row>
    <row r="317" spans="2:4" ht="15.75" customHeight="1">
      <c r="B317" s="71"/>
      <c r="D317" s="72"/>
    </row>
    <row r="318" spans="2:4" ht="15.75" customHeight="1">
      <c r="B318" s="71"/>
      <c r="D318" s="72"/>
    </row>
    <row r="319" spans="2:4" ht="15.75" customHeight="1">
      <c r="B319" s="71"/>
      <c r="D319" s="72"/>
    </row>
    <row r="320" spans="2:4" ht="15.75" customHeight="1">
      <c r="B320" s="71"/>
      <c r="D320" s="72"/>
    </row>
    <row r="321" spans="2:4" ht="15.75" customHeight="1">
      <c r="B321" s="71"/>
      <c r="D321" s="72"/>
    </row>
    <row r="322" spans="2:4" ht="15.75" customHeight="1">
      <c r="B322" s="71"/>
      <c r="D322" s="72"/>
    </row>
    <row r="323" spans="2:4" ht="15.75" customHeight="1">
      <c r="B323" s="71"/>
      <c r="D323" s="72"/>
    </row>
    <row r="324" spans="2:4" ht="15.75" customHeight="1">
      <c r="B324" s="71"/>
      <c r="D324" s="72"/>
    </row>
    <row r="325" spans="2:4" ht="15.75" customHeight="1">
      <c r="B325" s="71"/>
      <c r="D325" s="72"/>
    </row>
    <row r="326" spans="2:4" ht="15.75" customHeight="1">
      <c r="B326" s="71"/>
      <c r="D326" s="72"/>
    </row>
    <row r="327" spans="2:4" ht="15.75" customHeight="1">
      <c r="B327" s="71"/>
      <c r="D327" s="72"/>
    </row>
    <row r="328" spans="2:4" ht="15.75" customHeight="1">
      <c r="B328" s="71"/>
      <c r="D328" s="72"/>
    </row>
    <row r="329" spans="2:4" ht="15.75" customHeight="1">
      <c r="B329" s="71"/>
      <c r="D329" s="72"/>
    </row>
    <row r="330" spans="2:4" ht="15.75" customHeight="1">
      <c r="B330" s="71"/>
      <c r="D330" s="72"/>
    </row>
    <row r="331" spans="2:4" ht="15.75" customHeight="1">
      <c r="B331" s="71"/>
      <c r="D331" s="72"/>
    </row>
    <row r="332" spans="2:4" ht="15.75" customHeight="1">
      <c r="B332" s="71"/>
      <c r="D332" s="72"/>
    </row>
    <row r="333" spans="2:4" ht="15.75" customHeight="1">
      <c r="B333" s="71"/>
      <c r="D333" s="72"/>
    </row>
    <row r="334" spans="2:4" ht="15.75" customHeight="1">
      <c r="B334" s="71"/>
      <c r="D334" s="72"/>
    </row>
    <row r="335" spans="2:4" ht="15.75" customHeight="1">
      <c r="B335" s="71"/>
      <c r="D335" s="72"/>
    </row>
    <row r="336" spans="2:4" ht="15.75" customHeight="1">
      <c r="B336" s="71"/>
      <c r="D336" s="72"/>
    </row>
    <row r="337" spans="2:4" ht="15.75" customHeight="1">
      <c r="B337" s="71"/>
      <c r="D337" s="72"/>
    </row>
    <row r="338" spans="2:4" ht="15.75" customHeight="1">
      <c r="B338" s="71"/>
      <c r="D338" s="72"/>
    </row>
    <row r="339" spans="2:4" ht="15.75" customHeight="1">
      <c r="B339" s="71"/>
      <c r="D339" s="72"/>
    </row>
    <row r="340" spans="2:4" ht="15.75" customHeight="1">
      <c r="B340" s="71"/>
      <c r="D340" s="72"/>
    </row>
    <row r="341" spans="2:4" ht="15.75" customHeight="1">
      <c r="B341" s="71"/>
      <c r="D341" s="72"/>
    </row>
    <row r="342" spans="2:4" ht="15.75" customHeight="1">
      <c r="B342" s="71"/>
      <c r="D342" s="72"/>
    </row>
    <row r="343" spans="2:4" ht="15.75" customHeight="1">
      <c r="B343" s="71"/>
      <c r="D343" s="72"/>
    </row>
    <row r="344" spans="2:4" ht="15.75" customHeight="1">
      <c r="B344" s="71"/>
      <c r="D344" s="72"/>
    </row>
    <row r="345" spans="2:4" ht="15.75" customHeight="1">
      <c r="B345" s="71"/>
      <c r="D345" s="72"/>
    </row>
    <row r="346" spans="2:4" ht="15.75" customHeight="1">
      <c r="B346" s="71"/>
      <c r="D346" s="72"/>
    </row>
    <row r="347" spans="2:4" ht="15.75" customHeight="1">
      <c r="B347" s="71"/>
      <c r="D347" s="72"/>
    </row>
    <row r="348" spans="2:4" ht="15.75" customHeight="1">
      <c r="B348" s="71"/>
      <c r="D348" s="72"/>
    </row>
    <row r="349" spans="2:4" ht="15.75" customHeight="1">
      <c r="B349" s="71"/>
      <c r="D349" s="72"/>
    </row>
    <row r="350" spans="2:4" ht="15.75" customHeight="1">
      <c r="B350" s="71"/>
      <c r="D350" s="72"/>
    </row>
    <row r="351" spans="2:4" ht="15.75" customHeight="1">
      <c r="B351" s="71"/>
      <c r="D351" s="72"/>
    </row>
    <row r="352" spans="2:4" ht="15.75" customHeight="1">
      <c r="B352" s="71"/>
      <c r="D352" s="72"/>
    </row>
    <row r="353" spans="2:4" ht="15.75" customHeight="1">
      <c r="B353" s="71"/>
      <c r="D353" s="72"/>
    </row>
    <row r="354" spans="2:4" ht="15.75" customHeight="1">
      <c r="B354" s="71"/>
      <c r="D354" s="72"/>
    </row>
    <row r="355" spans="2:4" ht="15.75" customHeight="1">
      <c r="B355" s="71"/>
      <c r="D355" s="72"/>
    </row>
    <row r="356" spans="2:4" ht="15.75" customHeight="1">
      <c r="B356" s="71"/>
      <c r="D356" s="72"/>
    </row>
    <row r="357" spans="2:4" ht="15.75" customHeight="1">
      <c r="B357" s="71"/>
      <c r="D357" s="72"/>
    </row>
    <row r="358" spans="2:4" ht="15.75" customHeight="1">
      <c r="B358" s="71"/>
      <c r="D358" s="72"/>
    </row>
    <row r="359" spans="2:4" ht="15.75" customHeight="1">
      <c r="B359" s="71"/>
      <c r="D359" s="72"/>
    </row>
    <row r="360" spans="2:4" ht="15.75" customHeight="1">
      <c r="B360" s="71"/>
      <c r="D360" s="72"/>
    </row>
    <row r="361" spans="2:4" ht="15.75" customHeight="1">
      <c r="B361" s="71"/>
      <c r="D361" s="72"/>
    </row>
    <row r="362" spans="2:4" ht="15.75" customHeight="1">
      <c r="B362" s="71"/>
      <c r="D362" s="72"/>
    </row>
    <row r="363" spans="2:4" ht="15.75" customHeight="1">
      <c r="B363" s="71"/>
      <c r="D363" s="72"/>
    </row>
    <row r="364" spans="2:4" ht="15.75" customHeight="1">
      <c r="B364" s="71"/>
      <c r="D364" s="72"/>
    </row>
    <row r="365" spans="2:4" ht="15.75" customHeight="1">
      <c r="B365" s="71"/>
      <c r="D365" s="72"/>
    </row>
    <row r="366" spans="2:4" ht="15.75" customHeight="1">
      <c r="B366" s="71"/>
      <c r="D366" s="72"/>
    </row>
    <row r="367" spans="2:4" ht="15.75" customHeight="1">
      <c r="B367" s="71"/>
      <c r="D367" s="72"/>
    </row>
    <row r="368" spans="2:4" ht="15.75" customHeight="1">
      <c r="B368" s="71"/>
      <c r="D368" s="72"/>
    </row>
    <row r="369" spans="2:4" ht="15.75" customHeight="1">
      <c r="B369" s="71"/>
      <c r="D369" s="72"/>
    </row>
    <row r="370" spans="2:4" ht="15.75" customHeight="1">
      <c r="B370" s="71"/>
      <c r="D370" s="72"/>
    </row>
    <row r="371" spans="2:4" ht="15.75" customHeight="1">
      <c r="B371" s="71"/>
      <c r="D371" s="72"/>
    </row>
    <row r="372" spans="2:4" ht="15.75" customHeight="1">
      <c r="B372" s="71"/>
      <c r="D372" s="72"/>
    </row>
    <row r="373" spans="2:4" ht="15.75" customHeight="1">
      <c r="B373" s="71"/>
      <c r="D373" s="72"/>
    </row>
    <row r="374" spans="2:4" ht="15.75" customHeight="1">
      <c r="B374" s="71"/>
      <c r="D374" s="72"/>
    </row>
    <row r="375" spans="2:4" ht="15.75" customHeight="1">
      <c r="B375" s="71"/>
      <c r="D375" s="72"/>
    </row>
    <row r="376" spans="2:4" ht="15.75" customHeight="1">
      <c r="B376" s="71"/>
      <c r="D376" s="72"/>
    </row>
    <row r="377" spans="2:4" ht="15.75" customHeight="1">
      <c r="B377" s="71"/>
      <c r="D377" s="72"/>
    </row>
    <row r="378" spans="2:4" ht="15.75" customHeight="1">
      <c r="B378" s="71"/>
      <c r="D378" s="72"/>
    </row>
    <row r="379" spans="2:4" ht="15.75" customHeight="1">
      <c r="B379" s="71"/>
      <c r="D379" s="72"/>
    </row>
    <row r="380" spans="2:4" ht="15.75" customHeight="1">
      <c r="B380" s="71"/>
      <c r="D380" s="72"/>
    </row>
    <row r="381" spans="2:4" ht="15.75" customHeight="1">
      <c r="B381" s="71"/>
      <c r="D381" s="72"/>
    </row>
    <row r="382" spans="2:4" ht="15.75" customHeight="1">
      <c r="B382" s="71"/>
      <c r="D382" s="72"/>
    </row>
    <row r="383" spans="2:4" ht="15.75" customHeight="1">
      <c r="B383" s="71"/>
      <c r="D383" s="72"/>
    </row>
    <row r="384" spans="2:4" ht="15.75" customHeight="1">
      <c r="B384" s="71"/>
      <c r="D384" s="72"/>
    </row>
    <row r="385" spans="2:4" ht="15.75" customHeight="1">
      <c r="B385" s="71"/>
      <c r="D385" s="72"/>
    </row>
    <row r="386" spans="2:4" ht="15.75" customHeight="1">
      <c r="B386" s="71"/>
      <c r="D386" s="72"/>
    </row>
    <row r="387" spans="2:4" ht="15.75" customHeight="1">
      <c r="B387" s="71"/>
      <c r="D387" s="72"/>
    </row>
    <row r="388" spans="2:4" ht="15.75" customHeight="1">
      <c r="B388" s="71"/>
      <c r="D388" s="72"/>
    </row>
    <row r="389" spans="2:4" ht="15.75" customHeight="1">
      <c r="B389" s="71"/>
      <c r="D389" s="72"/>
    </row>
    <row r="390" spans="2:4" ht="15.75" customHeight="1">
      <c r="B390" s="71"/>
      <c r="D390" s="72"/>
    </row>
    <row r="391" spans="2:4" ht="15.75" customHeight="1">
      <c r="B391" s="71"/>
      <c r="D391" s="72"/>
    </row>
    <row r="392" spans="2:4" ht="15.75" customHeight="1">
      <c r="B392" s="71"/>
      <c r="D392" s="72"/>
    </row>
    <row r="393" spans="2:4" ht="15.75" customHeight="1">
      <c r="B393" s="71"/>
      <c r="D393" s="72"/>
    </row>
    <row r="394" spans="2:4" ht="15.75" customHeight="1">
      <c r="B394" s="71"/>
      <c r="D394" s="72"/>
    </row>
    <row r="395" spans="2:4" ht="15.75" customHeight="1">
      <c r="B395" s="71"/>
      <c r="D395" s="72"/>
    </row>
    <row r="396" spans="2:4" ht="15.75" customHeight="1">
      <c r="B396" s="71"/>
      <c r="D396" s="72"/>
    </row>
    <row r="397" spans="2:4" ht="15.75" customHeight="1">
      <c r="B397" s="71"/>
      <c r="D397" s="72"/>
    </row>
    <row r="398" spans="2:4" ht="15.75" customHeight="1">
      <c r="B398" s="71"/>
      <c r="D398" s="72"/>
    </row>
    <row r="399" spans="2:4" ht="15.75" customHeight="1">
      <c r="B399" s="71"/>
      <c r="D399" s="72"/>
    </row>
    <row r="400" spans="2:4" ht="15.75" customHeight="1">
      <c r="B400" s="71"/>
      <c r="D400" s="72"/>
    </row>
    <row r="401" spans="2:4" ht="15.75" customHeight="1">
      <c r="B401" s="71"/>
      <c r="D401" s="72"/>
    </row>
    <row r="402" spans="2:4" ht="15.75" customHeight="1">
      <c r="B402" s="71"/>
      <c r="D402" s="72"/>
    </row>
    <row r="403" spans="2:4" ht="15.75" customHeight="1">
      <c r="B403" s="71"/>
      <c r="D403" s="72"/>
    </row>
    <row r="404" spans="2:4" ht="15.75" customHeight="1">
      <c r="B404" s="71"/>
      <c r="D404" s="72"/>
    </row>
    <row r="405" spans="2:4" ht="15.75" customHeight="1">
      <c r="B405" s="71"/>
      <c r="D405" s="72"/>
    </row>
    <row r="406" spans="2:4" ht="15.75" customHeight="1">
      <c r="B406" s="71"/>
      <c r="D406" s="72"/>
    </row>
    <row r="407" spans="2:4" ht="15.75" customHeight="1">
      <c r="B407" s="71"/>
      <c r="D407" s="72"/>
    </row>
    <row r="408" spans="2:4" ht="15.75" customHeight="1">
      <c r="B408" s="71"/>
      <c r="D408" s="72"/>
    </row>
    <row r="409" spans="2:4" ht="15.75" customHeight="1">
      <c r="B409" s="71"/>
      <c r="D409" s="72"/>
    </row>
    <row r="410" spans="2:4" ht="15.75" customHeight="1">
      <c r="B410" s="71"/>
      <c r="D410" s="72"/>
    </row>
    <row r="411" spans="2:4" ht="15.75" customHeight="1">
      <c r="B411" s="71"/>
      <c r="D411" s="72"/>
    </row>
    <row r="412" spans="2:4" ht="15.75" customHeight="1">
      <c r="B412" s="71"/>
      <c r="D412" s="72"/>
    </row>
    <row r="413" spans="2:4" ht="15.75" customHeight="1">
      <c r="B413" s="71"/>
      <c r="D413" s="72"/>
    </row>
    <row r="414" spans="2:4" ht="15.75" customHeight="1">
      <c r="B414" s="71"/>
      <c r="D414" s="72"/>
    </row>
    <row r="415" spans="2:4" ht="15.75" customHeight="1">
      <c r="B415" s="71"/>
      <c r="D415" s="72"/>
    </row>
    <row r="416" spans="2:4" ht="15.75" customHeight="1">
      <c r="B416" s="71"/>
      <c r="D416" s="72"/>
    </row>
    <row r="417" spans="2:4" ht="15.75" customHeight="1">
      <c r="B417" s="71"/>
      <c r="D417" s="72"/>
    </row>
    <row r="418" spans="2:4" ht="15.75" customHeight="1">
      <c r="B418" s="71"/>
      <c r="D418" s="72"/>
    </row>
    <row r="419" spans="2:4" ht="15.75" customHeight="1">
      <c r="B419" s="71"/>
      <c r="D419" s="72"/>
    </row>
    <row r="420" spans="2:4" ht="15.75" customHeight="1">
      <c r="B420" s="71"/>
      <c r="D420" s="72"/>
    </row>
    <row r="421" spans="2:4" ht="15.75" customHeight="1">
      <c r="B421" s="71"/>
      <c r="D421" s="72"/>
    </row>
    <row r="422" spans="2:4" ht="15.75" customHeight="1">
      <c r="B422" s="71"/>
      <c r="D422" s="72"/>
    </row>
    <row r="423" spans="2:4" ht="15.75" customHeight="1">
      <c r="B423" s="71"/>
      <c r="D423" s="72"/>
    </row>
    <row r="424" spans="2:4" ht="15.75" customHeight="1">
      <c r="B424" s="71"/>
      <c r="D424" s="72"/>
    </row>
    <row r="425" spans="2:4" ht="15.75" customHeight="1">
      <c r="B425" s="71"/>
      <c r="D425" s="72"/>
    </row>
    <row r="426" spans="2:4" ht="15.75" customHeight="1">
      <c r="B426" s="71"/>
      <c r="D426" s="72"/>
    </row>
    <row r="427" spans="2:4" ht="15.75" customHeight="1">
      <c r="B427" s="71"/>
      <c r="D427" s="72"/>
    </row>
    <row r="428" spans="2:4" ht="15.75" customHeight="1">
      <c r="B428" s="71"/>
      <c r="D428" s="72"/>
    </row>
    <row r="429" spans="2:4" ht="15.75" customHeight="1">
      <c r="B429" s="71"/>
      <c r="D429" s="72"/>
    </row>
    <row r="430" spans="2:4" ht="15.75" customHeight="1">
      <c r="B430" s="71"/>
      <c r="D430" s="72"/>
    </row>
    <row r="431" spans="2:4" ht="15.75" customHeight="1">
      <c r="B431" s="71"/>
      <c r="D431" s="72"/>
    </row>
    <row r="432" spans="2:4" ht="15.75" customHeight="1">
      <c r="B432" s="71"/>
      <c r="D432" s="72"/>
    </row>
    <row r="433" spans="2:4" ht="15.75" customHeight="1">
      <c r="B433" s="71"/>
      <c r="D433" s="72"/>
    </row>
    <row r="434" spans="2:4" ht="15.75" customHeight="1">
      <c r="B434" s="71"/>
      <c r="D434" s="72"/>
    </row>
    <row r="435" spans="2:4" ht="15.75" customHeight="1">
      <c r="B435" s="71"/>
      <c r="D435" s="72"/>
    </row>
    <row r="436" spans="2:4" ht="15.75" customHeight="1">
      <c r="B436" s="71"/>
      <c r="D436" s="72"/>
    </row>
    <row r="437" spans="2:4" ht="15.75" customHeight="1">
      <c r="B437" s="71"/>
      <c r="D437" s="72"/>
    </row>
    <row r="438" spans="2:4" ht="15.75" customHeight="1">
      <c r="B438" s="71"/>
      <c r="D438" s="72"/>
    </row>
    <row r="439" spans="2:4" ht="15.75" customHeight="1">
      <c r="B439" s="71"/>
      <c r="D439" s="72"/>
    </row>
    <row r="440" spans="2:4" ht="15.75" customHeight="1">
      <c r="B440" s="71"/>
      <c r="D440" s="72"/>
    </row>
    <row r="441" spans="2:4" ht="15.75" customHeight="1">
      <c r="B441" s="71"/>
      <c r="D441" s="72"/>
    </row>
    <row r="442" spans="2:4" ht="15.75" customHeight="1">
      <c r="B442" s="71"/>
      <c r="D442" s="72"/>
    </row>
    <row r="443" spans="2:4" ht="15.75" customHeight="1">
      <c r="B443" s="71"/>
      <c r="D443" s="72"/>
    </row>
    <row r="444" spans="2:4" ht="15.75" customHeight="1">
      <c r="B444" s="71"/>
      <c r="D444" s="72"/>
    </row>
    <row r="445" spans="2:4" ht="15.75" customHeight="1">
      <c r="B445" s="71"/>
      <c r="D445" s="72"/>
    </row>
    <row r="446" spans="2:4" ht="15.75" customHeight="1">
      <c r="B446" s="71"/>
      <c r="D446" s="72"/>
    </row>
    <row r="447" spans="2:4" ht="15.75" customHeight="1">
      <c r="B447" s="71"/>
      <c r="D447" s="72"/>
    </row>
    <row r="448" spans="2:4" ht="15.75" customHeight="1">
      <c r="B448" s="71"/>
      <c r="D448" s="72"/>
    </row>
    <row r="449" spans="2:4" ht="15.75" customHeight="1">
      <c r="B449" s="71"/>
      <c r="D449" s="72"/>
    </row>
    <row r="450" spans="2:4" ht="15.75" customHeight="1">
      <c r="B450" s="71"/>
      <c r="D450" s="72"/>
    </row>
    <row r="451" spans="2:4" ht="15.75" customHeight="1">
      <c r="B451" s="71"/>
      <c r="D451" s="72"/>
    </row>
    <row r="452" spans="2:4" ht="15.75" customHeight="1">
      <c r="B452" s="71"/>
      <c r="D452" s="72"/>
    </row>
    <row r="453" spans="2:4" ht="15.75" customHeight="1">
      <c r="B453" s="71"/>
      <c r="D453" s="72"/>
    </row>
    <row r="454" spans="2:4" ht="15.75" customHeight="1">
      <c r="B454" s="71"/>
      <c r="D454" s="72"/>
    </row>
    <row r="455" spans="2:4" ht="15.75" customHeight="1">
      <c r="B455" s="71"/>
      <c r="D455" s="72"/>
    </row>
    <row r="456" spans="2:4" ht="15.75" customHeight="1">
      <c r="B456" s="71"/>
      <c r="D456" s="72"/>
    </row>
    <row r="457" spans="2:4" ht="15.75" customHeight="1">
      <c r="B457" s="71"/>
      <c r="D457" s="72"/>
    </row>
    <row r="458" spans="2:4" ht="15.75" customHeight="1">
      <c r="B458" s="71"/>
      <c r="D458" s="72"/>
    </row>
    <row r="459" spans="2:4" ht="15.75" customHeight="1">
      <c r="B459" s="71"/>
      <c r="D459" s="72"/>
    </row>
    <row r="460" spans="2:4" ht="15.75" customHeight="1">
      <c r="B460" s="71"/>
      <c r="D460" s="72"/>
    </row>
    <row r="461" spans="2:4" ht="15.75" customHeight="1">
      <c r="B461" s="71"/>
      <c r="D461" s="72"/>
    </row>
    <row r="462" spans="2:4" ht="15.75" customHeight="1">
      <c r="B462" s="71"/>
      <c r="D462" s="72"/>
    </row>
    <row r="463" spans="2:4" ht="15.75" customHeight="1">
      <c r="B463" s="71"/>
      <c r="D463" s="72"/>
    </row>
    <row r="464" spans="2:4" ht="15.75" customHeight="1">
      <c r="B464" s="71"/>
      <c r="D464" s="72"/>
    </row>
    <row r="465" spans="2:4" ht="15.75" customHeight="1">
      <c r="B465" s="71"/>
      <c r="D465" s="72"/>
    </row>
    <row r="466" spans="2:4" ht="15.75" customHeight="1">
      <c r="B466" s="71"/>
      <c r="D466" s="72"/>
    </row>
    <row r="467" spans="2:4" ht="15.75" customHeight="1">
      <c r="B467" s="71"/>
      <c r="D467" s="72"/>
    </row>
    <row r="468" spans="2:4" ht="15.75" customHeight="1">
      <c r="B468" s="71"/>
      <c r="D468" s="72"/>
    </row>
    <row r="469" spans="2:4" ht="15.75" customHeight="1">
      <c r="B469" s="71"/>
      <c r="D469" s="72"/>
    </row>
    <row r="470" spans="2:4" ht="15.75" customHeight="1">
      <c r="B470" s="71"/>
      <c r="D470" s="72"/>
    </row>
    <row r="471" spans="2:4" ht="15.75" customHeight="1">
      <c r="B471" s="71"/>
      <c r="D471" s="72"/>
    </row>
    <row r="472" spans="2:4" ht="15.75" customHeight="1">
      <c r="B472" s="71"/>
      <c r="D472" s="72"/>
    </row>
    <row r="473" spans="2:4" ht="15.75" customHeight="1">
      <c r="B473" s="71"/>
      <c r="D473" s="72"/>
    </row>
    <row r="474" spans="2:4" ht="15.75" customHeight="1">
      <c r="B474" s="71"/>
      <c r="D474" s="72"/>
    </row>
    <row r="475" spans="2:4" ht="15.75" customHeight="1">
      <c r="B475" s="71"/>
      <c r="D475" s="72"/>
    </row>
    <row r="476" spans="2:4" ht="15.75" customHeight="1">
      <c r="B476" s="71"/>
      <c r="D476" s="72"/>
    </row>
    <row r="477" spans="2:4" ht="15.75" customHeight="1">
      <c r="B477" s="71"/>
      <c r="D477" s="72"/>
    </row>
    <row r="478" spans="2:4" ht="15.75" customHeight="1">
      <c r="B478" s="71"/>
      <c r="D478" s="72"/>
    </row>
    <row r="479" spans="2:4" ht="15.75" customHeight="1">
      <c r="B479" s="71"/>
      <c r="D479" s="72"/>
    </row>
    <row r="480" spans="2:4" ht="15.75" customHeight="1">
      <c r="B480" s="71"/>
      <c r="D480" s="72"/>
    </row>
    <row r="481" spans="2:4" ht="15.75" customHeight="1">
      <c r="B481" s="71"/>
      <c r="D481" s="72"/>
    </row>
    <row r="482" spans="2:4" ht="15.75" customHeight="1">
      <c r="B482" s="71"/>
      <c r="D482" s="72"/>
    </row>
    <row r="483" spans="2:4" ht="15.75" customHeight="1">
      <c r="B483" s="71"/>
      <c r="D483" s="72"/>
    </row>
    <row r="484" spans="2:4" ht="15.75" customHeight="1">
      <c r="B484" s="71"/>
      <c r="D484" s="72"/>
    </row>
    <row r="485" spans="2:4" ht="15.75" customHeight="1">
      <c r="B485" s="71"/>
      <c r="D485" s="72"/>
    </row>
    <row r="486" spans="2:4" ht="15.75" customHeight="1">
      <c r="B486" s="71"/>
      <c r="D486" s="72"/>
    </row>
    <row r="487" spans="2:4" ht="15.75" customHeight="1">
      <c r="B487" s="71"/>
      <c r="D487" s="72"/>
    </row>
    <row r="488" spans="2:4" ht="15.75" customHeight="1">
      <c r="B488" s="71"/>
      <c r="D488" s="72"/>
    </row>
    <row r="489" spans="2:4" ht="15.75" customHeight="1">
      <c r="B489" s="71"/>
      <c r="D489" s="72"/>
    </row>
    <row r="490" spans="2:4" ht="15.75" customHeight="1">
      <c r="B490" s="71"/>
      <c r="D490" s="72"/>
    </row>
    <row r="491" spans="2:4" ht="15.75" customHeight="1">
      <c r="B491" s="71"/>
      <c r="D491" s="72"/>
    </row>
    <row r="492" spans="2:4" ht="15.75" customHeight="1">
      <c r="B492" s="71"/>
      <c r="D492" s="72"/>
    </row>
    <row r="493" spans="2:4" ht="15.75" customHeight="1">
      <c r="B493" s="71"/>
      <c r="D493" s="72"/>
    </row>
    <row r="494" spans="2:4" ht="15.75" customHeight="1">
      <c r="B494" s="71"/>
      <c r="D494" s="72"/>
    </row>
    <row r="495" spans="2:4" ht="15.75" customHeight="1">
      <c r="B495" s="71"/>
      <c r="D495" s="72"/>
    </row>
    <row r="496" spans="2:4" ht="15.75" customHeight="1">
      <c r="B496" s="71"/>
      <c r="D496" s="72"/>
    </row>
    <row r="497" spans="2:4" ht="15.75" customHeight="1">
      <c r="B497" s="71"/>
      <c r="D497" s="72"/>
    </row>
    <row r="498" spans="2:4" ht="15.75" customHeight="1">
      <c r="B498" s="71"/>
      <c r="D498" s="72"/>
    </row>
    <row r="499" spans="2:4" ht="15.75" customHeight="1">
      <c r="B499" s="71"/>
      <c r="D499" s="72"/>
    </row>
    <row r="500" spans="2:4" ht="15.75" customHeight="1">
      <c r="B500" s="71"/>
      <c r="D500" s="72"/>
    </row>
    <row r="501" spans="2:4" ht="15.75" customHeight="1">
      <c r="B501" s="71"/>
      <c r="D501" s="72"/>
    </row>
    <row r="502" spans="2:4" ht="15.75" customHeight="1">
      <c r="B502" s="71"/>
      <c r="D502" s="72"/>
    </row>
    <row r="503" spans="2:4" ht="15.75" customHeight="1">
      <c r="B503" s="71"/>
      <c r="D503" s="72"/>
    </row>
    <row r="504" spans="2:4" ht="15.75" customHeight="1">
      <c r="B504" s="71"/>
      <c r="D504" s="72"/>
    </row>
    <row r="505" spans="2:4" ht="15.75" customHeight="1">
      <c r="B505" s="71"/>
      <c r="D505" s="72"/>
    </row>
    <row r="506" spans="2:4" ht="15.75" customHeight="1">
      <c r="B506" s="71"/>
      <c r="D506" s="72"/>
    </row>
    <row r="507" spans="2:4" ht="15.75" customHeight="1">
      <c r="B507" s="71"/>
      <c r="D507" s="72"/>
    </row>
    <row r="508" spans="2:4" ht="15.75" customHeight="1">
      <c r="B508" s="71"/>
      <c r="D508" s="72"/>
    </row>
    <row r="509" spans="2:4" ht="15.75" customHeight="1">
      <c r="B509" s="71"/>
      <c r="D509" s="72"/>
    </row>
    <row r="510" spans="2:4" ht="15.75" customHeight="1">
      <c r="B510" s="71"/>
      <c r="D510" s="72"/>
    </row>
    <row r="511" spans="2:4" ht="15.75" customHeight="1">
      <c r="B511" s="71"/>
      <c r="D511" s="72"/>
    </row>
    <row r="512" spans="2:4" ht="15.75" customHeight="1">
      <c r="B512" s="71"/>
      <c r="D512" s="72"/>
    </row>
    <row r="513" spans="2:4" ht="15.75" customHeight="1">
      <c r="B513" s="71"/>
      <c r="D513" s="72"/>
    </row>
    <row r="514" spans="2:4" ht="15.75" customHeight="1">
      <c r="B514" s="71"/>
      <c r="D514" s="72"/>
    </row>
    <row r="515" spans="2:4" ht="15.75" customHeight="1">
      <c r="B515" s="71"/>
      <c r="D515" s="72"/>
    </row>
    <row r="516" spans="2:4" ht="15.75" customHeight="1">
      <c r="B516" s="71"/>
      <c r="D516" s="72"/>
    </row>
    <row r="517" spans="2:4" ht="15.75" customHeight="1">
      <c r="B517" s="71"/>
      <c r="D517" s="72"/>
    </row>
    <row r="518" spans="2:4" ht="15.75" customHeight="1">
      <c r="B518" s="71"/>
      <c r="D518" s="72"/>
    </row>
    <row r="519" spans="2:4" ht="15.75" customHeight="1">
      <c r="B519" s="71"/>
      <c r="D519" s="72"/>
    </row>
    <row r="520" spans="2:4" ht="15.75" customHeight="1">
      <c r="B520" s="71"/>
      <c r="D520" s="72"/>
    </row>
    <row r="521" spans="2:4" ht="15.75" customHeight="1">
      <c r="B521" s="71"/>
      <c r="D521" s="72"/>
    </row>
    <row r="522" spans="2:4" ht="15.75" customHeight="1">
      <c r="B522" s="71"/>
      <c r="D522" s="72"/>
    </row>
    <row r="523" spans="2:4" ht="15.75" customHeight="1">
      <c r="B523" s="71"/>
      <c r="D523" s="72"/>
    </row>
    <row r="524" spans="2:4" ht="15.75" customHeight="1">
      <c r="B524" s="71"/>
      <c r="D524" s="72"/>
    </row>
    <row r="525" spans="2:4" ht="15.75" customHeight="1">
      <c r="B525" s="71"/>
      <c r="D525" s="72"/>
    </row>
    <row r="526" spans="2:4" ht="15.75" customHeight="1">
      <c r="B526" s="71"/>
      <c r="D526" s="72"/>
    </row>
    <row r="527" spans="2:4" ht="15.75" customHeight="1">
      <c r="B527" s="71"/>
      <c r="D527" s="72"/>
    </row>
    <row r="528" spans="2:4" ht="15.75" customHeight="1">
      <c r="B528" s="71"/>
      <c r="D528" s="72"/>
    </row>
    <row r="529" spans="2:4" ht="15.75" customHeight="1">
      <c r="B529" s="71"/>
      <c r="D529" s="72"/>
    </row>
    <row r="530" spans="2:4" ht="15.75" customHeight="1">
      <c r="B530" s="71"/>
      <c r="D530" s="72"/>
    </row>
    <row r="531" spans="2:4" ht="15.75" customHeight="1">
      <c r="B531" s="71"/>
      <c r="D531" s="72"/>
    </row>
    <row r="532" spans="2:4" ht="15.75" customHeight="1">
      <c r="B532" s="71"/>
      <c r="D532" s="72"/>
    </row>
    <row r="533" spans="2:4" ht="15.75" customHeight="1">
      <c r="B533" s="71"/>
      <c r="D533" s="72"/>
    </row>
    <row r="534" spans="2:4" ht="15.75" customHeight="1">
      <c r="B534" s="71"/>
      <c r="D534" s="72"/>
    </row>
    <row r="535" spans="2:4" ht="15.75" customHeight="1">
      <c r="B535" s="71"/>
      <c r="D535" s="72"/>
    </row>
    <row r="536" spans="2:4" ht="15.75" customHeight="1">
      <c r="B536" s="71"/>
      <c r="D536" s="72"/>
    </row>
    <row r="537" spans="2:4" ht="15.75" customHeight="1">
      <c r="B537" s="71"/>
      <c r="D537" s="72"/>
    </row>
    <row r="538" spans="2:4" ht="15.75" customHeight="1">
      <c r="B538" s="71"/>
      <c r="D538" s="72"/>
    </row>
    <row r="539" spans="2:4" ht="15.75" customHeight="1">
      <c r="B539" s="71"/>
      <c r="D539" s="72"/>
    </row>
    <row r="540" spans="2:4" ht="15.75" customHeight="1">
      <c r="B540" s="71"/>
      <c r="D540" s="72"/>
    </row>
    <row r="541" spans="2:4" ht="15.75" customHeight="1">
      <c r="B541" s="71"/>
      <c r="D541" s="72"/>
    </row>
    <row r="542" spans="2:4" ht="15.75" customHeight="1">
      <c r="B542" s="71"/>
      <c r="D542" s="72"/>
    </row>
    <row r="543" spans="2:4" ht="15.75" customHeight="1">
      <c r="B543" s="71"/>
      <c r="D543" s="72"/>
    </row>
    <row r="544" spans="2:4" ht="15.75" customHeight="1">
      <c r="B544" s="71"/>
      <c r="D544" s="72"/>
    </row>
    <row r="545" spans="2:4" ht="15.75" customHeight="1">
      <c r="B545" s="71"/>
      <c r="D545" s="72"/>
    </row>
    <row r="546" spans="2:4" ht="15.75" customHeight="1">
      <c r="B546" s="71"/>
      <c r="D546" s="72"/>
    </row>
    <row r="547" spans="2:4" ht="15.75" customHeight="1">
      <c r="B547" s="71"/>
      <c r="D547" s="72"/>
    </row>
    <row r="548" spans="2:4" ht="15.75" customHeight="1">
      <c r="B548" s="71"/>
      <c r="D548" s="72"/>
    </row>
    <row r="549" spans="2:4" ht="15.75" customHeight="1">
      <c r="B549" s="71"/>
      <c r="D549" s="72"/>
    </row>
    <row r="550" spans="2:4" ht="15.75" customHeight="1">
      <c r="B550" s="71"/>
      <c r="D550" s="72"/>
    </row>
    <row r="551" spans="2:4" ht="15.75" customHeight="1">
      <c r="B551" s="71"/>
      <c r="D551" s="72"/>
    </row>
    <row r="552" spans="2:4" ht="15.75" customHeight="1">
      <c r="B552" s="71"/>
      <c r="D552" s="72"/>
    </row>
    <row r="553" spans="2:4" ht="15.75" customHeight="1">
      <c r="B553" s="71"/>
      <c r="D553" s="72"/>
    </row>
    <row r="554" spans="2:4" ht="15.75" customHeight="1">
      <c r="B554" s="71"/>
      <c r="D554" s="72"/>
    </row>
    <row r="555" spans="2:4" ht="15.75" customHeight="1">
      <c r="B555" s="71"/>
      <c r="D555" s="72"/>
    </row>
    <row r="556" spans="2:4" ht="15.75" customHeight="1">
      <c r="B556" s="71"/>
      <c r="D556" s="72"/>
    </row>
    <row r="557" spans="2:4" ht="15.75" customHeight="1">
      <c r="B557" s="71"/>
      <c r="D557" s="72"/>
    </row>
    <row r="558" spans="2:4" ht="15.75" customHeight="1">
      <c r="B558" s="71"/>
      <c r="D558" s="72"/>
    </row>
    <row r="559" spans="2:4" ht="15.75" customHeight="1">
      <c r="B559" s="71"/>
      <c r="D559" s="72"/>
    </row>
    <row r="560" spans="2:4" ht="15.75" customHeight="1">
      <c r="B560" s="71"/>
      <c r="D560" s="72"/>
    </row>
    <row r="561" spans="2:4" ht="15.75" customHeight="1">
      <c r="B561" s="71"/>
      <c r="D561" s="72"/>
    </row>
    <row r="562" spans="2:4" ht="15.75" customHeight="1">
      <c r="B562" s="71"/>
      <c r="D562" s="72"/>
    </row>
    <row r="563" spans="2:4" ht="15.75" customHeight="1">
      <c r="B563" s="71"/>
      <c r="D563" s="72"/>
    </row>
    <row r="564" spans="2:4" ht="15.75" customHeight="1">
      <c r="B564" s="71"/>
      <c r="D564" s="72"/>
    </row>
    <row r="565" spans="2:4" ht="15.75" customHeight="1">
      <c r="B565" s="71"/>
      <c r="D565" s="72"/>
    </row>
    <row r="566" spans="2:4" ht="15.75" customHeight="1">
      <c r="B566" s="71"/>
      <c r="D566" s="72"/>
    </row>
    <row r="567" spans="2:4" ht="15.75" customHeight="1">
      <c r="B567" s="71"/>
      <c r="D567" s="72"/>
    </row>
    <row r="568" spans="2:4" ht="15.75" customHeight="1">
      <c r="B568" s="71"/>
      <c r="D568" s="72"/>
    </row>
    <row r="569" spans="2:4" ht="15.75" customHeight="1">
      <c r="B569" s="71"/>
      <c r="D569" s="72"/>
    </row>
    <row r="570" spans="2:4" ht="15.75" customHeight="1">
      <c r="B570" s="71"/>
      <c r="D570" s="72"/>
    </row>
    <row r="571" spans="2:4" ht="15.75" customHeight="1">
      <c r="B571" s="71"/>
      <c r="D571" s="72"/>
    </row>
    <row r="572" spans="2:4" ht="15.75" customHeight="1">
      <c r="B572" s="71"/>
      <c r="D572" s="72"/>
    </row>
    <row r="573" spans="2:4" ht="15.75" customHeight="1">
      <c r="B573" s="71"/>
      <c r="D573" s="72"/>
    </row>
    <row r="574" spans="2:4" ht="15.75" customHeight="1">
      <c r="B574" s="71"/>
      <c r="D574" s="72"/>
    </row>
    <row r="575" spans="2:4" ht="15.75" customHeight="1">
      <c r="B575" s="71"/>
      <c r="D575" s="72"/>
    </row>
    <row r="576" spans="2:4" ht="15.75" customHeight="1">
      <c r="B576" s="71"/>
      <c r="D576" s="72"/>
    </row>
    <row r="577" spans="2:4" ht="15.75" customHeight="1">
      <c r="B577" s="71"/>
      <c r="D577" s="72"/>
    </row>
    <row r="578" spans="2:4" ht="15.75" customHeight="1">
      <c r="B578" s="71"/>
      <c r="D578" s="72"/>
    </row>
    <row r="579" spans="2:4" ht="15.75" customHeight="1">
      <c r="B579" s="71"/>
      <c r="D579" s="72"/>
    </row>
    <row r="580" spans="2:4" ht="15.75" customHeight="1">
      <c r="B580" s="71"/>
      <c r="D580" s="72"/>
    </row>
    <row r="581" spans="2:4" ht="15.75" customHeight="1">
      <c r="B581" s="71"/>
      <c r="D581" s="72"/>
    </row>
    <row r="582" spans="2:4" ht="15.75" customHeight="1">
      <c r="B582" s="71"/>
      <c r="D582" s="72"/>
    </row>
    <row r="583" spans="2:4" ht="15.75" customHeight="1">
      <c r="B583" s="71"/>
      <c r="D583" s="72"/>
    </row>
    <row r="584" spans="2:4" ht="15.75" customHeight="1">
      <c r="B584" s="71"/>
      <c r="D584" s="72"/>
    </row>
    <row r="585" spans="2:4" ht="15.75" customHeight="1">
      <c r="B585" s="71"/>
      <c r="D585" s="72"/>
    </row>
    <row r="586" spans="2:4" ht="15.75" customHeight="1">
      <c r="B586" s="71"/>
      <c r="D586" s="72"/>
    </row>
    <row r="587" spans="2:4" ht="15.75" customHeight="1">
      <c r="B587" s="71"/>
      <c r="D587" s="72"/>
    </row>
    <row r="588" spans="2:4" ht="15.75" customHeight="1">
      <c r="B588" s="71"/>
      <c r="D588" s="72"/>
    </row>
    <row r="589" spans="2:4" ht="15.75" customHeight="1">
      <c r="B589" s="71"/>
      <c r="D589" s="72"/>
    </row>
    <row r="590" spans="2:4" ht="15.75" customHeight="1">
      <c r="B590" s="71"/>
      <c r="D590" s="72"/>
    </row>
    <row r="591" spans="2:4" ht="15.75" customHeight="1">
      <c r="B591" s="71"/>
      <c r="D591" s="72"/>
    </row>
    <row r="592" spans="2:4" ht="15.75" customHeight="1">
      <c r="B592" s="71"/>
      <c r="D592" s="72"/>
    </row>
    <row r="593" spans="2:4" ht="15.75" customHeight="1">
      <c r="B593" s="71"/>
      <c r="D593" s="72"/>
    </row>
    <row r="594" spans="2:4" ht="15.75" customHeight="1">
      <c r="B594" s="71"/>
      <c r="D594" s="72"/>
    </row>
    <row r="595" spans="2:4" ht="15.75" customHeight="1">
      <c r="B595" s="71"/>
      <c r="D595" s="72"/>
    </row>
    <row r="596" spans="2:4" ht="15.75" customHeight="1">
      <c r="B596" s="71"/>
      <c r="D596" s="72"/>
    </row>
    <row r="597" spans="2:4" ht="15.75" customHeight="1">
      <c r="B597" s="71"/>
      <c r="D597" s="72"/>
    </row>
    <row r="598" spans="2:4" ht="15.75" customHeight="1">
      <c r="B598" s="71"/>
      <c r="D598" s="72"/>
    </row>
    <row r="599" spans="2:4" ht="15.75" customHeight="1">
      <c r="B599" s="71"/>
      <c r="D599" s="72"/>
    </row>
    <row r="600" spans="2:4" ht="15.75" customHeight="1">
      <c r="B600" s="71"/>
      <c r="D600" s="72"/>
    </row>
    <row r="601" spans="2:4" ht="15.75" customHeight="1">
      <c r="B601" s="71"/>
      <c r="D601" s="72"/>
    </row>
    <row r="602" spans="2:4" ht="15.75" customHeight="1">
      <c r="B602" s="71"/>
      <c r="D602" s="72"/>
    </row>
    <row r="603" spans="2:4" ht="15.75" customHeight="1">
      <c r="B603" s="71"/>
      <c r="D603" s="72"/>
    </row>
    <row r="604" spans="2:4" ht="15.75" customHeight="1">
      <c r="B604" s="71"/>
      <c r="D604" s="72"/>
    </row>
    <row r="605" spans="2:4" ht="15.75" customHeight="1">
      <c r="B605" s="71"/>
      <c r="D605" s="72"/>
    </row>
    <row r="606" spans="2:4" ht="15.75" customHeight="1">
      <c r="B606" s="71"/>
      <c r="D606" s="72"/>
    </row>
    <row r="607" spans="2:4" ht="15.75" customHeight="1">
      <c r="B607" s="71"/>
      <c r="D607" s="72"/>
    </row>
    <row r="608" spans="2:4" ht="15.75" customHeight="1">
      <c r="B608" s="71"/>
      <c r="D608" s="72"/>
    </row>
    <row r="609" spans="2:4" ht="15.75" customHeight="1">
      <c r="B609" s="71"/>
      <c r="D609" s="72"/>
    </row>
    <row r="610" spans="2:4" ht="15.75" customHeight="1">
      <c r="B610" s="71"/>
      <c r="D610" s="72"/>
    </row>
    <row r="611" spans="2:4" ht="15.75" customHeight="1">
      <c r="B611" s="71"/>
      <c r="D611" s="72"/>
    </row>
    <row r="612" spans="2:4" ht="15.75" customHeight="1">
      <c r="B612" s="71"/>
      <c r="D612" s="72"/>
    </row>
    <row r="613" spans="2:4" ht="15.75" customHeight="1">
      <c r="B613" s="71"/>
      <c r="D613" s="72"/>
    </row>
    <row r="614" spans="2:4" ht="15.75" customHeight="1">
      <c r="B614" s="71"/>
      <c r="D614" s="72"/>
    </row>
    <row r="615" spans="2:4" ht="15.75" customHeight="1">
      <c r="B615" s="71"/>
      <c r="D615" s="72"/>
    </row>
    <row r="616" spans="2:4" ht="15.75" customHeight="1">
      <c r="B616" s="71"/>
      <c r="D616" s="72"/>
    </row>
    <row r="617" spans="2:4" ht="15.75" customHeight="1">
      <c r="B617" s="71"/>
      <c r="D617" s="72"/>
    </row>
    <row r="618" spans="2:4" ht="15.75" customHeight="1">
      <c r="B618" s="71"/>
      <c r="D618" s="72"/>
    </row>
    <row r="619" spans="2:4" ht="15.75" customHeight="1">
      <c r="B619" s="71"/>
      <c r="D619" s="72"/>
    </row>
    <row r="620" spans="2:4" ht="15.75" customHeight="1">
      <c r="B620" s="71"/>
      <c r="D620" s="72"/>
    </row>
    <row r="621" spans="2:4" ht="15.75" customHeight="1">
      <c r="B621" s="71"/>
      <c r="D621" s="72"/>
    </row>
    <row r="622" spans="2:4" ht="15.75" customHeight="1">
      <c r="B622" s="71"/>
      <c r="D622" s="72"/>
    </row>
    <row r="623" spans="2:4" ht="15.75" customHeight="1">
      <c r="B623" s="71"/>
      <c r="D623" s="72"/>
    </row>
    <row r="624" spans="2:4" ht="15.75" customHeight="1">
      <c r="B624" s="71"/>
      <c r="D624" s="72"/>
    </row>
    <row r="625" spans="2:4" ht="15.75" customHeight="1">
      <c r="B625" s="71"/>
      <c r="D625" s="72"/>
    </row>
    <row r="626" spans="2:4" ht="15.75" customHeight="1">
      <c r="B626" s="71"/>
      <c r="D626" s="72"/>
    </row>
    <row r="627" spans="2:4" ht="15.75" customHeight="1">
      <c r="B627" s="71"/>
      <c r="D627" s="72"/>
    </row>
    <row r="628" spans="2:4" ht="15.75" customHeight="1">
      <c r="B628" s="71"/>
      <c r="D628" s="72"/>
    </row>
    <row r="629" spans="2:4" ht="15.75" customHeight="1">
      <c r="B629" s="71"/>
      <c r="D629" s="72"/>
    </row>
    <row r="630" spans="2:4" ht="15.75" customHeight="1">
      <c r="B630" s="71"/>
      <c r="D630" s="72"/>
    </row>
    <row r="631" spans="2:4" ht="15.75" customHeight="1">
      <c r="B631" s="71"/>
      <c r="D631" s="72"/>
    </row>
    <row r="632" spans="2:4" ht="15.75" customHeight="1">
      <c r="B632" s="71"/>
      <c r="D632" s="72"/>
    </row>
    <row r="633" spans="2:4" ht="15.75" customHeight="1">
      <c r="B633" s="71"/>
      <c r="D633" s="72"/>
    </row>
    <row r="634" spans="2:4" ht="15.75" customHeight="1">
      <c r="B634" s="71"/>
      <c r="D634" s="72"/>
    </row>
    <row r="635" spans="2:4" ht="15.75" customHeight="1">
      <c r="B635" s="71"/>
      <c r="D635" s="72"/>
    </row>
    <row r="636" spans="2:4" ht="15.75" customHeight="1">
      <c r="B636" s="71"/>
      <c r="D636" s="72"/>
    </row>
    <row r="637" spans="2:4" ht="15.75" customHeight="1">
      <c r="B637" s="71"/>
      <c r="D637" s="72"/>
    </row>
    <row r="638" spans="2:4" ht="15.75" customHeight="1">
      <c r="B638" s="71"/>
      <c r="D638" s="72"/>
    </row>
    <row r="639" spans="2:4" ht="15.75" customHeight="1">
      <c r="B639" s="71"/>
      <c r="D639" s="72"/>
    </row>
    <row r="640" spans="2:4" ht="15.75" customHeight="1">
      <c r="B640" s="71"/>
      <c r="D640" s="72"/>
    </row>
    <row r="641" spans="2:4" ht="15.75" customHeight="1">
      <c r="B641" s="71"/>
      <c r="D641" s="72"/>
    </row>
    <row r="642" spans="2:4" ht="15.75" customHeight="1">
      <c r="B642" s="71"/>
      <c r="D642" s="72"/>
    </row>
    <row r="643" spans="2:4" ht="15.75" customHeight="1">
      <c r="B643" s="71"/>
      <c r="D643" s="72"/>
    </row>
    <row r="644" spans="2:4" ht="15.75" customHeight="1">
      <c r="B644" s="71"/>
      <c r="D644" s="72"/>
    </row>
    <row r="645" spans="2:4" ht="15.75" customHeight="1">
      <c r="B645" s="71"/>
      <c r="D645" s="72"/>
    </row>
    <row r="646" spans="2:4" ht="15.75" customHeight="1">
      <c r="B646" s="71"/>
      <c r="D646" s="72"/>
    </row>
    <row r="647" spans="2:4" ht="15.75" customHeight="1">
      <c r="B647" s="71"/>
      <c r="D647" s="72"/>
    </row>
    <row r="648" spans="2:4" ht="15.75" customHeight="1">
      <c r="B648" s="71"/>
      <c r="D648" s="72"/>
    </row>
    <row r="649" spans="2:4" ht="15.75" customHeight="1">
      <c r="B649" s="71"/>
      <c r="D649" s="72"/>
    </row>
    <row r="650" spans="2:4" ht="15.75" customHeight="1">
      <c r="B650" s="71"/>
      <c r="D650" s="72"/>
    </row>
    <row r="651" spans="2:4" ht="15.75" customHeight="1">
      <c r="B651" s="71"/>
      <c r="D651" s="72"/>
    </row>
    <row r="652" spans="2:4" ht="15.75" customHeight="1">
      <c r="B652" s="71"/>
      <c r="D652" s="72"/>
    </row>
    <row r="653" spans="2:4" ht="15.75" customHeight="1">
      <c r="B653" s="71"/>
      <c r="D653" s="72"/>
    </row>
    <row r="654" spans="2:4" ht="15.75" customHeight="1">
      <c r="B654" s="71"/>
      <c r="D654" s="72"/>
    </row>
    <row r="655" spans="2:4" ht="15.75" customHeight="1">
      <c r="B655" s="71"/>
      <c r="D655" s="72"/>
    </row>
    <row r="656" spans="2:4" ht="15.75" customHeight="1">
      <c r="B656" s="71"/>
      <c r="D656" s="72"/>
    </row>
    <row r="657" spans="2:4" ht="15.75" customHeight="1">
      <c r="B657" s="71"/>
      <c r="D657" s="72"/>
    </row>
    <row r="658" spans="2:4" ht="15.75" customHeight="1">
      <c r="B658" s="71"/>
      <c r="D658" s="72"/>
    </row>
    <row r="659" spans="2:4" ht="15.75" customHeight="1">
      <c r="B659" s="71"/>
      <c r="D659" s="72"/>
    </row>
    <row r="660" spans="2:4" ht="15.75" customHeight="1">
      <c r="B660" s="71"/>
      <c r="D660" s="72"/>
    </row>
    <row r="661" spans="2:4" ht="15.75" customHeight="1">
      <c r="B661" s="71"/>
      <c r="D661" s="72"/>
    </row>
    <row r="662" spans="2:4" ht="15.75" customHeight="1">
      <c r="B662" s="71"/>
      <c r="D662" s="72"/>
    </row>
    <row r="663" spans="2:4" ht="15.75" customHeight="1">
      <c r="B663" s="71"/>
      <c r="D663" s="72"/>
    </row>
    <row r="664" spans="2:4" ht="15.75" customHeight="1">
      <c r="B664" s="71"/>
      <c r="D664" s="72"/>
    </row>
    <row r="665" spans="2:4" ht="15.75" customHeight="1">
      <c r="B665" s="71"/>
      <c r="D665" s="72"/>
    </row>
    <row r="666" spans="2:4" ht="15.75" customHeight="1">
      <c r="B666" s="71"/>
      <c r="D666" s="72"/>
    </row>
    <row r="667" spans="2:4" ht="15.75" customHeight="1">
      <c r="B667" s="71"/>
      <c r="D667" s="72"/>
    </row>
    <row r="668" spans="2:4" ht="15.75" customHeight="1">
      <c r="B668" s="71"/>
      <c r="D668" s="72"/>
    </row>
    <row r="669" spans="2:4" ht="15.75" customHeight="1">
      <c r="B669" s="71"/>
      <c r="D669" s="72"/>
    </row>
    <row r="670" spans="2:4" ht="15.75" customHeight="1">
      <c r="B670" s="71"/>
      <c r="D670" s="72"/>
    </row>
    <row r="671" spans="2:4" ht="15.75" customHeight="1">
      <c r="B671" s="71"/>
      <c r="D671" s="72"/>
    </row>
    <row r="672" spans="2:4" ht="15.75" customHeight="1">
      <c r="B672" s="71"/>
      <c r="D672" s="72"/>
    </row>
    <row r="673" spans="2:4" ht="15.75" customHeight="1">
      <c r="B673" s="71"/>
      <c r="D673" s="72"/>
    </row>
    <row r="674" spans="2:4" ht="15.75" customHeight="1">
      <c r="B674" s="71"/>
      <c r="D674" s="72"/>
    </row>
    <row r="675" spans="2:4" ht="15.75" customHeight="1">
      <c r="B675" s="71"/>
      <c r="D675" s="72"/>
    </row>
    <row r="676" spans="2:4" ht="15.75" customHeight="1">
      <c r="B676" s="71"/>
      <c r="D676" s="72"/>
    </row>
    <row r="677" spans="2:4" ht="15.75" customHeight="1">
      <c r="B677" s="71"/>
      <c r="D677" s="72"/>
    </row>
    <row r="678" spans="2:4" ht="15.75" customHeight="1">
      <c r="B678" s="71"/>
      <c r="D678" s="72"/>
    </row>
    <row r="679" spans="2:4" ht="15.75" customHeight="1">
      <c r="B679" s="71"/>
      <c r="D679" s="72"/>
    </row>
    <row r="680" spans="2:4" ht="15.75" customHeight="1">
      <c r="B680" s="71"/>
      <c r="D680" s="72"/>
    </row>
    <row r="681" spans="2:4" ht="15.75" customHeight="1">
      <c r="B681" s="71"/>
      <c r="D681" s="72"/>
    </row>
    <row r="682" spans="2:4" ht="15.75" customHeight="1">
      <c r="B682" s="71"/>
      <c r="D682" s="72"/>
    </row>
    <row r="683" spans="2:4" ht="15.75" customHeight="1">
      <c r="B683" s="71"/>
      <c r="D683" s="72"/>
    </row>
    <row r="684" spans="2:4" ht="15.75" customHeight="1">
      <c r="B684" s="71"/>
      <c r="D684" s="72"/>
    </row>
    <row r="685" spans="2:4" ht="15.75" customHeight="1">
      <c r="B685" s="71"/>
      <c r="D685" s="72"/>
    </row>
    <row r="686" spans="2:4" ht="15.75" customHeight="1">
      <c r="B686" s="71"/>
      <c r="D686" s="72"/>
    </row>
    <row r="687" spans="2:4" ht="15.75" customHeight="1">
      <c r="B687" s="71"/>
      <c r="D687" s="72"/>
    </row>
    <row r="688" spans="2:4" ht="15.75" customHeight="1">
      <c r="B688" s="71"/>
      <c r="D688" s="72"/>
    </row>
    <row r="689" spans="2:4" ht="15.75" customHeight="1">
      <c r="B689" s="71"/>
      <c r="D689" s="72"/>
    </row>
    <row r="690" spans="2:4" ht="15.75" customHeight="1">
      <c r="B690" s="71"/>
      <c r="D690" s="72"/>
    </row>
    <row r="691" spans="2:4" ht="15.75" customHeight="1">
      <c r="B691" s="71"/>
      <c r="D691" s="72"/>
    </row>
    <row r="692" spans="2:4" ht="15.75" customHeight="1">
      <c r="B692" s="71"/>
      <c r="D692" s="72"/>
    </row>
    <row r="693" spans="2:4" ht="15.75" customHeight="1">
      <c r="B693" s="71"/>
      <c r="D693" s="72"/>
    </row>
    <row r="694" spans="2:4" ht="15.75" customHeight="1">
      <c r="B694" s="71"/>
      <c r="D694" s="72"/>
    </row>
    <row r="695" spans="2:4" ht="15.75" customHeight="1">
      <c r="B695" s="71"/>
      <c r="D695" s="72"/>
    </row>
    <row r="696" spans="2:4" ht="15.75" customHeight="1">
      <c r="B696" s="71"/>
      <c r="D696" s="72"/>
    </row>
    <row r="697" spans="2:4" ht="15.75" customHeight="1">
      <c r="B697" s="71"/>
      <c r="D697" s="72"/>
    </row>
    <row r="698" spans="2:4" ht="15.75" customHeight="1">
      <c r="B698" s="71"/>
      <c r="D698" s="72"/>
    </row>
    <row r="699" spans="2:4" ht="15.75" customHeight="1">
      <c r="B699" s="71"/>
      <c r="D699" s="72"/>
    </row>
    <row r="700" spans="2:4" ht="15.75" customHeight="1">
      <c r="B700" s="71"/>
      <c r="D700" s="72"/>
    </row>
    <row r="701" spans="2:4" ht="15.75" customHeight="1">
      <c r="B701" s="71"/>
      <c r="D701" s="72"/>
    </row>
    <row r="702" spans="2:4" ht="15.75" customHeight="1">
      <c r="B702" s="71"/>
      <c r="D702" s="72"/>
    </row>
    <row r="703" spans="2:4" ht="15.75" customHeight="1">
      <c r="B703" s="71"/>
      <c r="D703" s="72"/>
    </row>
    <row r="704" spans="2:4" ht="15.75" customHeight="1">
      <c r="B704" s="71"/>
      <c r="D704" s="72"/>
    </row>
    <row r="705" spans="2:4" ht="15.75" customHeight="1">
      <c r="B705" s="71"/>
      <c r="D705" s="72"/>
    </row>
    <row r="706" spans="2:4" ht="15.75" customHeight="1">
      <c r="B706" s="71"/>
      <c r="D706" s="72"/>
    </row>
    <row r="707" spans="2:4" ht="15.75" customHeight="1">
      <c r="B707" s="71"/>
      <c r="D707" s="72"/>
    </row>
    <row r="708" spans="2:4" ht="15.75" customHeight="1">
      <c r="B708" s="71"/>
      <c r="D708" s="72"/>
    </row>
    <row r="709" spans="2:4" ht="15.75" customHeight="1">
      <c r="B709" s="71"/>
      <c r="D709" s="72"/>
    </row>
    <row r="710" spans="2:4" ht="15.75" customHeight="1">
      <c r="B710" s="71"/>
      <c r="D710" s="72"/>
    </row>
    <row r="711" spans="2:4" ht="15.75" customHeight="1">
      <c r="B711" s="71"/>
      <c r="D711" s="72"/>
    </row>
    <row r="712" spans="2:4" ht="15.75" customHeight="1">
      <c r="B712" s="71"/>
      <c r="D712" s="72"/>
    </row>
    <row r="713" spans="2:4" ht="15.75" customHeight="1">
      <c r="B713" s="71"/>
      <c r="D713" s="72"/>
    </row>
    <row r="714" spans="2:4" ht="15.75" customHeight="1">
      <c r="B714" s="71"/>
      <c r="D714" s="72"/>
    </row>
    <row r="715" spans="2:4" ht="15.75" customHeight="1">
      <c r="B715" s="71"/>
      <c r="D715" s="72"/>
    </row>
    <row r="716" spans="2:4" ht="15.75" customHeight="1">
      <c r="B716" s="71"/>
      <c r="D716" s="72"/>
    </row>
    <row r="717" spans="2:4" ht="15.75" customHeight="1">
      <c r="B717" s="71"/>
      <c r="D717" s="72"/>
    </row>
    <row r="718" spans="2:4" ht="15.75" customHeight="1">
      <c r="B718" s="71"/>
      <c r="D718" s="72"/>
    </row>
    <row r="719" spans="2:4" ht="15.75" customHeight="1">
      <c r="B719" s="71"/>
      <c r="D719" s="72"/>
    </row>
    <row r="720" spans="2:4" ht="15.75" customHeight="1">
      <c r="B720" s="71"/>
      <c r="D720" s="72"/>
    </row>
    <row r="721" spans="2:4" ht="15.75" customHeight="1">
      <c r="B721" s="71"/>
      <c r="D721" s="72"/>
    </row>
    <row r="722" spans="2:4" ht="15.75" customHeight="1">
      <c r="B722" s="71"/>
      <c r="D722" s="72"/>
    </row>
    <row r="723" spans="2:4" ht="15.75" customHeight="1">
      <c r="B723" s="71"/>
      <c r="D723" s="72"/>
    </row>
    <row r="724" spans="2:4" ht="15.75" customHeight="1">
      <c r="B724" s="71"/>
      <c r="D724" s="72"/>
    </row>
    <row r="725" spans="2:4" ht="15.75" customHeight="1">
      <c r="B725" s="71"/>
      <c r="D725" s="72"/>
    </row>
    <row r="726" spans="2:4" ht="15.75" customHeight="1">
      <c r="B726" s="71"/>
      <c r="D726" s="72"/>
    </row>
    <row r="727" spans="2:4" ht="15.75" customHeight="1">
      <c r="B727" s="71"/>
      <c r="D727" s="72"/>
    </row>
    <row r="728" spans="2:4" ht="15.75" customHeight="1">
      <c r="B728" s="71"/>
      <c r="D728" s="72"/>
    </row>
    <row r="729" spans="2:4" ht="15.75" customHeight="1">
      <c r="B729" s="71"/>
      <c r="D729" s="72"/>
    </row>
    <row r="730" spans="2:4" ht="15.75" customHeight="1">
      <c r="B730" s="71"/>
      <c r="D730" s="72"/>
    </row>
    <row r="731" spans="2:4" ht="15.75" customHeight="1">
      <c r="B731" s="71"/>
      <c r="D731" s="72"/>
    </row>
    <row r="732" spans="2:4" ht="15.75" customHeight="1">
      <c r="B732" s="71"/>
      <c r="D732" s="72"/>
    </row>
    <row r="733" spans="2:4" ht="15.75" customHeight="1">
      <c r="B733" s="71"/>
      <c r="D733" s="72"/>
    </row>
    <row r="734" spans="2:4" ht="15.75" customHeight="1">
      <c r="B734" s="71"/>
      <c r="D734" s="72"/>
    </row>
    <row r="735" spans="2:4" ht="15.75" customHeight="1">
      <c r="B735" s="71"/>
      <c r="D735" s="72"/>
    </row>
    <row r="736" spans="2:4" ht="15.75" customHeight="1">
      <c r="B736" s="71"/>
      <c r="D736" s="72"/>
    </row>
    <row r="737" spans="2:4" ht="15.75" customHeight="1">
      <c r="B737" s="71"/>
      <c r="D737" s="72"/>
    </row>
    <row r="738" spans="2:4" ht="15.75" customHeight="1">
      <c r="B738" s="71"/>
      <c r="D738" s="72"/>
    </row>
    <row r="739" spans="2:4" ht="15.75" customHeight="1">
      <c r="B739" s="71"/>
      <c r="D739" s="72"/>
    </row>
    <row r="740" spans="2:4" ht="15.75" customHeight="1">
      <c r="B740" s="71"/>
      <c r="D740" s="72"/>
    </row>
    <row r="741" spans="2:4" ht="15.75" customHeight="1">
      <c r="B741" s="71"/>
      <c r="D741" s="72"/>
    </row>
    <row r="742" spans="2:4" ht="15.75" customHeight="1">
      <c r="B742" s="71"/>
      <c r="D742" s="72"/>
    </row>
    <row r="743" spans="2:4" ht="15.75" customHeight="1">
      <c r="B743" s="71"/>
      <c r="D743" s="72"/>
    </row>
    <row r="744" spans="2:4" ht="15.75" customHeight="1">
      <c r="B744" s="71"/>
      <c r="D744" s="72"/>
    </row>
    <row r="745" spans="2:4" ht="15.75" customHeight="1">
      <c r="B745" s="71"/>
      <c r="D745" s="72"/>
    </row>
    <row r="746" spans="2:4" ht="15.75" customHeight="1">
      <c r="B746" s="71"/>
      <c r="D746" s="72"/>
    </row>
    <row r="747" spans="2:4" ht="15.75" customHeight="1">
      <c r="B747" s="71"/>
      <c r="D747" s="72"/>
    </row>
    <row r="748" spans="2:4" ht="15.75" customHeight="1">
      <c r="B748" s="71"/>
      <c r="D748" s="72"/>
    </row>
    <row r="749" spans="2:4" ht="15.75" customHeight="1">
      <c r="B749" s="71"/>
      <c r="D749" s="72"/>
    </row>
    <row r="750" spans="2:4" ht="15.75" customHeight="1">
      <c r="B750" s="71"/>
      <c r="D750" s="72"/>
    </row>
    <row r="751" spans="2:4" ht="15.75" customHeight="1">
      <c r="B751" s="71"/>
      <c r="D751" s="72"/>
    </row>
    <row r="752" spans="2:4" ht="15.75" customHeight="1">
      <c r="B752" s="71"/>
      <c r="D752" s="72"/>
    </row>
    <row r="753" spans="2:4" ht="15.75" customHeight="1">
      <c r="B753" s="71"/>
      <c r="D753" s="72"/>
    </row>
    <row r="754" spans="2:4" ht="15.75" customHeight="1">
      <c r="B754" s="71"/>
      <c r="D754" s="72"/>
    </row>
    <row r="755" spans="2:4" ht="15.75" customHeight="1">
      <c r="B755" s="71"/>
      <c r="D755" s="72"/>
    </row>
    <row r="756" spans="2:4" ht="15.75" customHeight="1">
      <c r="B756" s="71"/>
      <c r="D756" s="72"/>
    </row>
    <row r="757" spans="2:4" ht="15.75" customHeight="1">
      <c r="B757" s="71"/>
      <c r="D757" s="72"/>
    </row>
    <row r="758" spans="2:4" ht="15.75" customHeight="1">
      <c r="B758" s="71"/>
      <c r="D758" s="72"/>
    </row>
    <row r="759" spans="2:4" ht="15.75" customHeight="1">
      <c r="B759" s="71"/>
      <c r="D759" s="72"/>
    </row>
    <row r="760" spans="2:4" ht="15.75" customHeight="1">
      <c r="B760" s="71"/>
      <c r="D760" s="72"/>
    </row>
    <row r="761" spans="2:4" ht="15.75" customHeight="1">
      <c r="B761" s="71"/>
      <c r="D761" s="72"/>
    </row>
    <row r="762" spans="2:4" ht="15.75" customHeight="1">
      <c r="B762" s="71"/>
      <c r="D762" s="72"/>
    </row>
    <row r="763" spans="2:4" ht="15.75" customHeight="1">
      <c r="B763" s="71"/>
      <c r="D763" s="72"/>
    </row>
    <row r="764" spans="2:4" ht="15.75" customHeight="1">
      <c r="B764" s="71"/>
      <c r="D764" s="72"/>
    </row>
    <row r="765" spans="2:4" ht="15.75" customHeight="1">
      <c r="B765" s="71"/>
      <c r="D765" s="72"/>
    </row>
    <row r="766" spans="2:4" ht="15.75" customHeight="1">
      <c r="B766" s="71"/>
      <c r="D766" s="72"/>
    </row>
    <row r="767" spans="2:4" ht="15.75" customHeight="1">
      <c r="B767" s="71"/>
      <c r="D767" s="72"/>
    </row>
    <row r="768" spans="2:4" ht="15.75" customHeight="1">
      <c r="B768" s="71"/>
      <c r="D768" s="72"/>
    </row>
    <row r="769" spans="2:4" ht="15.75" customHeight="1">
      <c r="B769" s="71"/>
      <c r="D769" s="72"/>
    </row>
    <row r="770" spans="2:4" ht="15.75" customHeight="1">
      <c r="B770" s="71"/>
      <c r="D770" s="72"/>
    </row>
    <row r="771" spans="2:4" ht="15.75" customHeight="1">
      <c r="B771" s="71"/>
      <c r="D771" s="72"/>
    </row>
    <row r="772" spans="2:4" ht="15.75" customHeight="1">
      <c r="B772" s="71"/>
      <c r="D772" s="72"/>
    </row>
    <row r="773" spans="2:4" ht="15.75" customHeight="1">
      <c r="B773" s="71"/>
      <c r="D773" s="72"/>
    </row>
    <row r="774" spans="2:4" ht="15.75" customHeight="1">
      <c r="B774" s="71"/>
      <c r="D774" s="72"/>
    </row>
    <row r="775" spans="2:4" ht="15.75" customHeight="1">
      <c r="B775" s="71"/>
      <c r="D775" s="72"/>
    </row>
    <row r="776" spans="2:4" ht="15.75" customHeight="1">
      <c r="B776" s="71"/>
      <c r="D776" s="72"/>
    </row>
    <row r="777" spans="2:4" ht="15.75" customHeight="1">
      <c r="B777" s="71"/>
      <c r="D777" s="72"/>
    </row>
    <row r="778" spans="2:4" ht="15.75" customHeight="1">
      <c r="B778" s="71"/>
      <c r="D778" s="72"/>
    </row>
    <row r="779" spans="2:4" ht="15.75" customHeight="1">
      <c r="B779" s="71"/>
      <c r="D779" s="72"/>
    </row>
    <row r="780" spans="2:4" ht="15.75" customHeight="1">
      <c r="B780" s="71"/>
      <c r="D780" s="72"/>
    </row>
    <row r="781" spans="2:4" ht="15.75" customHeight="1">
      <c r="B781" s="71"/>
      <c r="D781" s="72"/>
    </row>
    <row r="782" spans="2:4" ht="15.75" customHeight="1">
      <c r="B782" s="71"/>
      <c r="D782" s="72"/>
    </row>
    <row r="783" spans="2:4" ht="15.75" customHeight="1">
      <c r="B783" s="71"/>
      <c r="D783" s="72"/>
    </row>
    <row r="784" spans="2:4" ht="15.75" customHeight="1">
      <c r="B784" s="71"/>
      <c r="D784" s="72"/>
    </row>
    <row r="785" spans="2:4" ht="15.75" customHeight="1">
      <c r="B785" s="71"/>
      <c r="D785" s="72"/>
    </row>
    <row r="786" spans="2:4" ht="15.75" customHeight="1">
      <c r="B786" s="71"/>
      <c r="D786" s="72"/>
    </row>
    <row r="787" spans="2:4" ht="15.75" customHeight="1">
      <c r="B787" s="71"/>
      <c r="D787" s="72"/>
    </row>
    <row r="788" spans="2:4" ht="15.75" customHeight="1">
      <c r="B788" s="71"/>
      <c r="D788" s="72"/>
    </row>
    <row r="789" spans="2:4" ht="15.75" customHeight="1">
      <c r="B789" s="71"/>
      <c r="D789" s="72"/>
    </row>
    <row r="790" spans="2:4" ht="15.75" customHeight="1">
      <c r="B790" s="71"/>
      <c r="D790" s="72"/>
    </row>
    <row r="791" spans="2:4" ht="15.75" customHeight="1">
      <c r="B791" s="71"/>
      <c r="D791" s="72"/>
    </row>
    <row r="792" spans="2:4" ht="15.75" customHeight="1">
      <c r="B792" s="71"/>
      <c r="D792" s="72"/>
    </row>
    <row r="793" spans="2:4" ht="15.75" customHeight="1">
      <c r="B793" s="71"/>
      <c r="D793" s="72"/>
    </row>
    <row r="794" spans="2:4" ht="15.75" customHeight="1">
      <c r="B794" s="71"/>
      <c r="D794" s="72"/>
    </row>
    <row r="795" spans="2:4" ht="15.75" customHeight="1">
      <c r="B795" s="71"/>
      <c r="D795" s="72"/>
    </row>
    <row r="796" spans="2:4" ht="15.75" customHeight="1">
      <c r="B796" s="71"/>
      <c r="D796" s="72"/>
    </row>
    <row r="797" spans="2:4" ht="15.75" customHeight="1">
      <c r="B797" s="71"/>
      <c r="D797" s="72"/>
    </row>
    <row r="798" spans="2:4" ht="15.75" customHeight="1">
      <c r="B798" s="71"/>
      <c r="D798" s="72"/>
    </row>
    <row r="799" spans="2:4" ht="15.75" customHeight="1">
      <c r="B799" s="71"/>
      <c r="D799" s="72"/>
    </row>
    <row r="800" spans="2:4" ht="15.75" customHeight="1">
      <c r="B800" s="71"/>
      <c r="D800" s="72"/>
    </row>
    <row r="801" spans="2:4" ht="15.75" customHeight="1">
      <c r="B801" s="71"/>
      <c r="D801" s="72"/>
    </row>
    <row r="802" spans="2:4" ht="15.75" customHeight="1">
      <c r="B802" s="71"/>
      <c r="D802" s="72"/>
    </row>
    <row r="803" spans="2:4" ht="15.75" customHeight="1">
      <c r="B803" s="71"/>
      <c r="D803" s="72"/>
    </row>
    <row r="804" spans="2:4" ht="15.75" customHeight="1">
      <c r="B804" s="71"/>
      <c r="D804" s="72"/>
    </row>
    <row r="805" spans="2:4" ht="15.75" customHeight="1">
      <c r="B805" s="71"/>
      <c r="D805" s="72"/>
    </row>
    <row r="806" spans="2:4" ht="15.75" customHeight="1">
      <c r="B806" s="71"/>
      <c r="D806" s="72"/>
    </row>
    <row r="807" spans="2:4" ht="15.75" customHeight="1">
      <c r="B807" s="71"/>
      <c r="D807" s="72"/>
    </row>
    <row r="808" spans="2:4" ht="15.75" customHeight="1">
      <c r="B808" s="71"/>
      <c r="D808" s="72"/>
    </row>
    <row r="809" spans="2:4" ht="15.75" customHeight="1">
      <c r="B809" s="71"/>
      <c r="D809" s="72"/>
    </row>
    <row r="810" spans="2:4" ht="15.75" customHeight="1">
      <c r="B810" s="71"/>
      <c r="D810" s="72"/>
    </row>
    <row r="811" spans="2:4" ht="15.75" customHeight="1">
      <c r="B811" s="71"/>
      <c r="D811" s="72"/>
    </row>
    <row r="812" spans="2:4" ht="15.75" customHeight="1">
      <c r="B812" s="71"/>
      <c r="D812" s="72"/>
    </row>
    <row r="813" spans="2:4" ht="15.75" customHeight="1">
      <c r="B813" s="71"/>
      <c r="D813" s="72"/>
    </row>
    <row r="814" spans="2:4" ht="15.75" customHeight="1">
      <c r="B814" s="71"/>
      <c r="D814" s="72"/>
    </row>
    <row r="815" spans="2:4" ht="15.75" customHeight="1">
      <c r="B815" s="71"/>
      <c r="D815" s="72"/>
    </row>
    <row r="816" spans="2:4" ht="15.75" customHeight="1">
      <c r="B816" s="71"/>
      <c r="D816" s="72"/>
    </row>
    <row r="817" spans="2:4" ht="15.75" customHeight="1">
      <c r="B817" s="71"/>
      <c r="D817" s="72"/>
    </row>
    <row r="818" spans="2:4" ht="15.75" customHeight="1">
      <c r="B818" s="71"/>
      <c r="D818" s="72"/>
    </row>
    <row r="819" spans="2:4" ht="15.75" customHeight="1">
      <c r="B819" s="71"/>
      <c r="D819" s="72"/>
    </row>
    <row r="820" spans="2:4" ht="15.75" customHeight="1">
      <c r="B820" s="71"/>
      <c r="D820" s="72"/>
    </row>
    <row r="821" spans="2:4" ht="15.75" customHeight="1">
      <c r="B821" s="71"/>
      <c r="D821" s="72"/>
    </row>
    <row r="822" spans="2:4" ht="15.75" customHeight="1">
      <c r="B822" s="71"/>
      <c r="D822" s="72"/>
    </row>
    <row r="823" spans="2:4" ht="15.75" customHeight="1">
      <c r="B823" s="71"/>
      <c r="D823" s="72"/>
    </row>
    <row r="824" spans="2:4" ht="15.75" customHeight="1">
      <c r="B824" s="71"/>
      <c r="D824" s="72"/>
    </row>
    <row r="825" spans="2:4" ht="15.75" customHeight="1">
      <c r="B825" s="71"/>
      <c r="D825" s="72"/>
    </row>
    <row r="826" spans="2:4" ht="15.75" customHeight="1">
      <c r="B826" s="71"/>
      <c r="D826" s="72"/>
    </row>
    <row r="827" spans="2:4" ht="15.75" customHeight="1">
      <c r="B827" s="71"/>
      <c r="D827" s="72"/>
    </row>
    <row r="828" spans="2:4" ht="15.75" customHeight="1">
      <c r="B828" s="71"/>
      <c r="D828" s="72"/>
    </row>
    <row r="829" spans="2:4" ht="15.75" customHeight="1">
      <c r="B829" s="71"/>
      <c r="D829" s="72"/>
    </row>
    <row r="830" spans="2:4" ht="15.75" customHeight="1">
      <c r="B830" s="71"/>
      <c r="D830" s="72"/>
    </row>
    <row r="831" spans="2:4" ht="15.75" customHeight="1">
      <c r="B831" s="71"/>
      <c r="D831" s="72"/>
    </row>
    <row r="832" spans="2:4" ht="15.75" customHeight="1">
      <c r="B832" s="71"/>
      <c r="D832" s="72"/>
    </row>
    <row r="833" spans="2:4" ht="15.75" customHeight="1">
      <c r="B833" s="71"/>
      <c r="D833" s="72"/>
    </row>
    <row r="834" spans="2:4" ht="15.75" customHeight="1">
      <c r="B834" s="71"/>
      <c r="D834" s="72"/>
    </row>
    <row r="835" spans="2:4" ht="15.75" customHeight="1">
      <c r="B835" s="71"/>
      <c r="D835" s="72"/>
    </row>
    <row r="836" spans="2:4" ht="15.75" customHeight="1">
      <c r="B836" s="71"/>
      <c r="D836" s="72"/>
    </row>
    <row r="837" spans="2:4" ht="15.75" customHeight="1">
      <c r="B837" s="71"/>
      <c r="D837" s="72"/>
    </row>
    <row r="838" spans="2:4" ht="15.75" customHeight="1">
      <c r="B838" s="71"/>
      <c r="D838" s="72"/>
    </row>
    <row r="839" spans="2:4" ht="15.75" customHeight="1">
      <c r="B839" s="71"/>
      <c r="D839" s="72"/>
    </row>
    <row r="840" spans="2:4" ht="15.75" customHeight="1">
      <c r="B840" s="71"/>
      <c r="D840" s="72"/>
    </row>
    <row r="841" spans="2:4" ht="15.75" customHeight="1">
      <c r="B841" s="71"/>
      <c r="D841" s="72"/>
    </row>
    <row r="842" spans="2:4" ht="15.75" customHeight="1">
      <c r="B842" s="71"/>
      <c r="D842" s="72"/>
    </row>
    <row r="843" spans="2:4" ht="15.75" customHeight="1">
      <c r="B843" s="71"/>
      <c r="D843" s="72"/>
    </row>
    <row r="844" spans="2:4" ht="15.75" customHeight="1">
      <c r="B844" s="71"/>
      <c r="D844" s="72"/>
    </row>
    <row r="845" spans="2:4" ht="15.75" customHeight="1">
      <c r="B845" s="71"/>
      <c r="D845" s="72"/>
    </row>
    <row r="846" spans="2:4" ht="15.75" customHeight="1">
      <c r="B846" s="71"/>
      <c r="D846" s="72"/>
    </row>
    <row r="847" spans="2:4" ht="15.75" customHeight="1">
      <c r="B847" s="71"/>
      <c r="D847" s="72"/>
    </row>
    <row r="848" spans="2:4" ht="15.75" customHeight="1">
      <c r="B848" s="71"/>
      <c r="D848" s="72"/>
    </row>
    <row r="849" spans="2:4" ht="15.75" customHeight="1">
      <c r="B849" s="71"/>
      <c r="D849" s="72"/>
    </row>
    <row r="850" spans="2:4" ht="15.75" customHeight="1">
      <c r="B850" s="71"/>
      <c r="D850" s="72"/>
    </row>
    <row r="851" spans="2:4" ht="15.75" customHeight="1">
      <c r="B851" s="71"/>
      <c r="D851" s="72"/>
    </row>
    <row r="852" spans="2:4" ht="15.75" customHeight="1">
      <c r="B852" s="71"/>
      <c r="D852" s="72"/>
    </row>
    <row r="853" spans="2:4" ht="15.75" customHeight="1">
      <c r="B853" s="71"/>
      <c r="D853" s="72"/>
    </row>
    <row r="854" spans="2:4" ht="15.75" customHeight="1">
      <c r="B854" s="71"/>
      <c r="D854" s="72"/>
    </row>
    <row r="855" spans="2:4" ht="15.75" customHeight="1">
      <c r="B855" s="71"/>
      <c r="D855" s="72"/>
    </row>
    <row r="856" spans="2:4" ht="15.75" customHeight="1">
      <c r="B856" s="71"/>
      <c r="D856" s="72"/>
    </row>
    <row r="857" spans="2:4" ht="15.75" customHeight="1">
      <c r="B857" s="71"/>
      <c r="D857" s="72"/>
    </row>
    <row r="858" spans="2:4" ht="15.75" customHeight="1">
      <c r="B858" s="71"/>
      <c r="D858" s="72"/>
    </row>
    <row r="859" spans="2:4" ht="15.75" customHeight="1">
      <c r="B859" s="71"/>
      <c r="D859" s="72"/>
    </row>
    <row r="860" spans="2:4" ht="15.75" customHeight="1">
      <c r="B860" s="71"/>
      <c r="D860" s="72"/>
    </row>
    <row r="861" spans="2:4" ht="15.75" customHeight="1">
      <c r="B861" s="71"/>
      <c r="D861" s="72"/>
    </row>
    <row r="862" spans="2:4" ht="15.75" customHeight="1">
      <c r="B862" s="71"/>
      <c r="D862" s="72"/>
    </row>
    <row r="863" spans="2:4" ht="15.75" customHeight="1">
      <c r="B863" s="71"/>
      <c r="D863" s="72"/>
    </row>
    <row r="864" spans="2:4" ht="15.75" customHeight="1">
      <c r="B864" s="71"/>
      <c r="D864" s="72"/>
    </row>
    <row r="865" spans="2:4" ht="15.75" customHeight="1">
      <c r="B865" s="71"/>
      <c r="D865" s="72"/>
    </row>
    <row r="866" spans="2:4" ht="15.75" customHeight="1">
      <c r="B866" s="71"/>
      <c r="D866" s="72"/>
    </row>
    <row r="867" spans="2:4" ht="15.75" customHeight="1">
      <c r="B867" s="71"/>
      <c r="D867" s="72"/>
    </row>
    <row r="868" spans="2:4" ht="15.75" customHeight="1">
      <c r="B868" s="71"/>
      <c r="D868" s="72"/>
    </row>
    <row r="869" spans="2:4" ht="15.75" customHeight="1">
      <c r="B869" s="71"/>
      <c r="D869" s="72"/>
    </row>
    <row r="870" spans="2:4" ht="15.75" customHeight="1">
      <c r="B870" s="71"/>
      <c r="D870" s="72"/>
    </row>
    <row r="871" spans="2:4" ht="15.75" customHeight="1">
      <c r="B871" s="71"/>
      <c r="D871" s="72"/>
    </row>
    <row r="872" spans="2:4" ht="15.75" customHeight="1">
      <c r="B872" s="71"/>
      <c r="D872" s="72"/>
    </row>
    <row r="873" spans="2:4" ht="15.75" customHeight="1">
      <c r="B873" s="71"/>
      <c r="D873" s="72"/>
    </row>
    <row r="874" spans="2:4" ht="15.75" customHeight="1">
      <c r="B874" s="71"/>
      <c r="D874" s="72"/>
    </row>
    <row r="875" spans="2:4" ht="15.75" customHeight="1">
      <c r="B875" s="71"/>
      <c r="D875" s="72"/>
    </row>
    <row r="876" spans="2:4" ht="15.75" customHeight="1">
      <c r="B876" s="71"/>
      <c r="D876" s="72"/>
    </row>
    <row r="877" spans="2:4" ht="15.75" customHeight="1">
      <c r="B877" s="71"/>
      <c r="D877" s="72"/>
    </row>
    <row r="878" spans="2:4" ht="15.75" customHeight="1">
      <c r="B878" s="71"/>
      <c r="D878" s="72"/>
    </row>
    <row r="879" spans="2:4" ht="15.75" customHeight="1">
      <c r="B879" s="71"/>
      <c r="D879" s="72"/>
    </row>
    <row r="880" spans="2:4" ht="15.75" customHeight="1">
      <c r="B880" s="71"/>
      <c r="D880" s="72"/>
    </row>
    <row r="881" spans="2:4" ht="15.75" customHeight="1">
      <c r="B881" s="71"/>
      <c r="D881" s="72"/>
    </row>
    <row r="882" spans="2:4" ht="15.75" customHeight="1">
      <c r="B882" s="71"/>
      <c r="D882" s="72"/>
    </row>
    <row r="883" spans="2:4" ht="15.75" customHeight="1">
      <c r="B883" s="71"/>
      <c r="D883" s="72"/>
    </row>
    <row r="884" spans="2:4" ht="15.75" customHeight="1">
      <c r="B884" s="71"/>
      <c r="D884" s="72"/>
    </row>
    <row r="885" spans="2:4" ht="15.75" customHeight="1">
      <c r="B885" s="71"/>
      <c r="D885" s="72"/>
    </row>
    <row r="886" spans="2:4" ht="15.75" customHeight="1">
      <c r="B886" s="71"/>
      <c r="D886" s="72"/>
    </row>
    <row r="887" spans="2:4" ht="15.75" customHeight="1">
      <c r="B887" s="71"/>
      <c r="D887" s="72"/>
    </row>
    <row r="888" spans="2:4" ht="15.75" customHeight="1">
      <c r="B888" s="71"/>
      <c r="D888" s="72"/>
    </row>
    <row r="889" spans="2:4" ht="15.75" customHeight="1">
      <c r="B889" s="71"/>
      <c r="D889" s="72"/>
    </row>
    <row r="890" spans="2:4" ht="15.75" customHeight="1">
      <c r="B890" s="71"/>
      <c r="D890" s="72"/>
    </row>
    <row r="891" spans="2:4" ht="15.75" customHeight="1">
      <c r="B891" s="71"/>
      <c r="D891" s="72"/>
    </row>
    <row r="892" spans="2:4" ht="15.75" customHeight="1">
      <c r="B892" s="71"/>
      <c r="D892" s="72"/>
    </row>
    <row r="893" spans="2:4" ht="15.75" customHeight="1">
      <c r="B893" s="71"/>
      <c r="D893" s="72"/>
    </row>
    <row r="894" spans="2:4" ht="15.75" customHeight="1">
      <c r="B894" s="71"/>
      <c r="D894" s="72"/>
    </row>
    <row r="895" spans="2:4" ht="15.75" customHeight="1">
      <c r="B895" s="71"/>
      <c r="D895" s="72"/>
    </row>
    <row r="896" spans="2:4" ht="15.75" customHeight="1">
      <c r="B896" s="71"/>
      <c r="D896" s="72"/>
    </row>
    <row r="897" spans="2:4" ht="15.75" customHeight="1">
      <c r="B897" s="71"/>
      <c r="D897" s="72"/>
    </row>
    <row r="898" spans="2:4" ht="15.75" customHeight="1">
      <c r="B898" s="71"/>
      <c r="D898" s="72"/>
    </row>
    <row r="899" spans="2:4" ht="15.75" customHeight="1">
      <c r="B899" s="71"/>
      <c r="D899" s="72"/>
    </row>
    <row r="900" spans="2:4" ht="15.75" customHeight="1">
      <c r="B900" s="71"/>
      <c r="D900" s="72"/>
    </row>
    <row r="901" spans="2:4" ht="15.75" customHeight="1">
      <c r="B901" s="71"/>
      <c r="D901" s="72"/>
    </row>
    <row r="902" spans="2:4" ht="15.75" customHeight="1">
      <c r="B902" s="71"/>
      <c r="D902" s="72"/>
    </row>
    <row r="903" spans="2:4" ht="15.75" customHeight="1">
      <c r="B903" s="71"/>
      <c r="D903" s="72"/>
    </row>
    <row r="904" spans="2:4" ht="15.75" customHeight="1">
      <c r="B904" s="71"/>
      <c r="D904" s="72"/>
    </row>
    <row r="905" spans="2:4" ht="15.75" customHeight="1">
      <c r="B905" s="71"/>
      <c r="D905" s="72"/>
    </row>
    <row r="906" spans="2:4" ht="15.75" customHeight="1">
      <c r="B906" s="71"/>
      <c r="D906" s="72"/>
    </row>
    <row r="907" spans="2:4" ht="15.75" customHeight="1">
      <c r="B907" s="71"/>
      <c r="D907" s="72"/>
    </row>
    <row r="908" spans="2:4" ht="15.75" customHeight="1">
      <c r="B908" s="71"/>
      <c r="D908" s="72"/>
    </row>
    <row r="909" spans="2:4" ht="15.75" customHeight="1">
      <c r="B909" s="71"/>
      <c r="D909" s="72"/>
    </row>
    <row r="910" spans="2:4" ht="15.75" customHeight="1">
      <c r="B910" s="71"/>
      <c r="D910" s="72"/>
    </row>
    <row r="911" spans="2:4" ht="15.75" customHeight="1">
      <c r="B911" s="71"/>
      <c r="D911" s="72"/>
    </row>
    <row r="912" spans="2:4" ht="15.75" customHeight="1">
      <c r="B912" s="71"/>
      <c r="D912" s="72"/>
    </row>
    <row r="913" spans="2:4" ht="15.75" customHeight="1">
      <c r="B913" s="71"/>
      <c r="D913" s="72"/>
    </row>
    <row r="914" spans="2:4" ht="15.75" customHeight="1">
      <c r="B914" s="71"/>
      <c r="D914" s="72"/>
    </row>
    <row r="915" spans="2:4" ht="15.75" customHeight="1">
      <c r="B915" s="71"/>
      <c r="D915" s="72"/>
    </row>
    <row r="916" spans="2:4" ht="15.75" customHeight="1">
      <c r="B916" s="71"/>
      <c r="D916" s="72"/>
    </row>
    <row r="917" spans="2:4" ht="15.75" customHeight="1">
      <c r="B917" s="71"/>
      <c r="D917" s="72"/>
    </row>
    <row r="918" spans="2:4" ht="15.75" customHeight="1">
      <c r="B918" s="71"/>
      <c r="D918" s="72"/>
    </row>
    <row r="919" spans="2:4" ht="15.75" customHeight="1">
      <c r="B919" s="71"/>
      <c r="D919" s="72"/>
    </row>
    <row r="920" spans="2:4" ht="15.75" customHeight="1">
      <c r="B920" s="71"/>
      <c r="D920" s="72"/>
    </row>
    <row r="921" spans="2:4" ht="15.75" customHeight="1">
      <c r="B921" s="71"/>
      <c r="D921" s="72"/>
    </row>
    <row r="922" spans="2:4" ht="15.75" customHeight="1">
      <c r="B922" s="71"/>
      <c r="D922" s="72"/>
    </row>
    <row r="923" spans="2:4" ht="15.75" customHeight="1">
      <c r="B923" s="71"/>
      <c r="D923" s="72"/>
    </row>
    <row r="924" spans="2:4" ht="15.75" customHeight="1">
      <c r="B924" s="71"/>
      <c r="D924" s="72"/>
    </row>
    <row r="925" spans="2:4" ht="15.75" customHeight="1">
      <c r="B925" s="71"/>
      <c r="D925" s="72"/>
    </row>
    <row r="926" spans="2:4" ht="15.75" customHeight="1">
      <c r="B926" s="71"/>
      <c r="D926" s="72"/>
    </row>
    <row r="927" spans="2:4" ht="15.75" customHeight="1">
      <c r="B927" s="71"/>
      <c r="D927" s="72"/>
    </row>
    <row r="928" spans="2:4" ht="15.75" customHeight="1">
      <c r="B928" s="71"/>
      <c r="D928" s="72"/>
    </row>
    <row r="929" spans="2:4" ht="15.75" customHeight="1">
      <c r="B929" s="71"/>
      <c r="D929" s="72"/>
    </row>
    <row r="930" spans="2:4" ht="15.75" customHeight="1">
      <c r="B930" s="71"/>
      <c r="D930" s="72"/>
    </row>
    <row r="931" spans="2:4" ht="15.75" customHeight="1">
      <c r="B931" s="71"/>
      <c r="D931" s="72"/>
    </row>
    <row r="932" spans="2:4" ht="15.75" customHeight="1">
      <c r="B932" s="71"/>
      <c r="D932" s="72"/>
    </row>
    <row r="933" spans="2:4" ht="15.75" customHeight="1">
      <c r="B933" s="71"/>
      <c r="D933" s="72"/>
    </row>
    <row r="934" spans="2:4" ht="15.75" customHeight="1">
      <c r="B934" s="71"/>
      <c r="D934" s="72"/>
    </row>
    <row r="935" spans="2:4" ht="15.75" customHeight="1">
      <c r="B935" s="71"/>
      <c r="D935" s="72"/>
    </row>
    <row r="936" spans="2:4" ht="15.75" customHeight="1">
      <c r="B936" s="71"/>
      <c r="D936" s="72"/>
    </row>
    <row r="937" spans="2:4" ht="15.75" customHeight="1">
      <c r="B937" s="71"/>
      <c r="D937" s="72"/>
    </row>
    <row r="938" spans="2:4" ht="15.75" customHeight="1">
      <c r="B938" s="71"/>
      <c r="D938" s="72"/>
    </row>
    <row r="939" spans="2:4" ht="15.75" customHeight="1">
      <c r="B939" s="71"/>
      <c r="D939" s="72"/>
    </row>
    <row r="940" spans="2:4" ht="15.75" customHeight="1">
      <c r="B940" s="71"/>
      <c r="D940" s="72"/>
    </row>
    <row r="941" spans="2:4" ht="15.75" customHeight="1">
      <c r="B941" s="71"/>
      <c r="D941" s="72"/>
    </row>
    <row r="942" spans="2:4" ht="15.75" customHeight="1">
      <c r="B942" s="71"/>
      <c r="D942" s="72"/>
    </row>
    <row r="943" spans="2:4" ht="15.75" customHeight="1">
      <c r="B943" s="71"/>
      <c r="D943" s="72"/>
    </row>
    <row r="944" spans="2:4" ht="15.75" customHeight="1">
      <c r="B944" s="71"/>
      <c r="D944" s="72"/>
    </row>
    <row r="945" spans="2:4" ht="15.75" customHeight="1">
      <c r="B945" s="71"/>
      <c r="D945" s="72"/>
    </row>
    <row r="946" spans="2:4" ht="15.75" customHeight="1">
      <c r="B946" s="71"/>
      <c r="D946" s="72"/>
    </row>
    <row r="947" spans="2:4" ht="15.75" customHeight="1">
      <c r="B947" s="71"/>
      <c r="D947" s="72"/>
    </row>
    <row r="948" spans="2:4" ht="15.75" customHeight="1">
      <c r="B948" s="71"/>
      <c r="D948" s="72"/>
    </row>
    <row r="949" spans="2:4" ht="15.75" customHeight="1">
      <c r="B949" s="71"/>
      <c r="D949" s="72"/>
    </row>
    <row r="950" spans="2:4" ht="15.75" customHeight="1">
      <c r="B950" s="71"/>
      <c r="D950" s="72"/>
    </row>
    <row r="951" spans="2:4" ht="15.75" customHeight="1">
      <c r="B951" s="71"/>
      <c r="D951" s="72"/>
    </row>
    <row r="952" spans="2:4" ht="15.75" customHeight="1">
      <c r="B952" s="71"/>
      <c r="D952" s="72"/>
    </row>
    <row r="953" spans="2:4" ht="15.75" customHeight="1">
      <c r="B953" s="71"/>
      <c r="D953" s="72"/>
    </row>
    <row r="954" spans="2:4" ht="15.75" customHeight="1">
      <c r="B954" s="71"/>
      <c r="D954" s="72"/>
    </row>
    <row r="955" spans="2:4" ht="15.75" customHeight="1">
      <c r="B955" s="71"/>
      <c r="D955" s="72"/>
    </row>
    <row r="956" spans="2:4" ht="15.75" customHeight="1">
      <c r="B956" s="71"/>
      <c r="D956" s="72"/>
    </row>
    <row r="957" spans="2:4" ht="15.75" customHeight="1">
      <c r="B957" s="71"/>
      <c r="D957" s="72"/>
    </row>
    <row r="958" spans="2:4" ht="15.75" customHeight="1">
      <c r="B958" s="71"/>
      <c r="D958" s="72"/>
    </row>
    <row r="959" spans="2:4" ht="15.75" customHeight="1">
      <c r="B959" s="71"/>
      <c r="D959" s="72"/>
    </row>
    <row r="960" spans="2:4" ht="15.75" customHeight="1">
      <c r="B960" s="71"/>
      <c r="D960" s="72"/>
    </row>
    <row r="961" spans="2:4" ht="15.75" customHeight="1">
      <c r="B961" s="71"/>
      <c r="D961" s="72"/>
    </row>
    <row r="962" spans="2:4" ht="15.75" customHeight="1">
      <c r="B962" s="71"/>
      <c r="D962" s="72"/>
    </row>
    <row r="963" spans="2:4" ht="15.75" customHeight="1">
      <c r="B963" s="71"/>
      <c r="D963" s="72"/>
    </row>
    <row r="964" spans="2:4" ht="15.75" customHeight="1">
      <c r="B964" s="71"/>
      <c r="D964" s="72"/>
    </row>
    <row r="965" spans="2:4" ht="15.75" customHeight="1">
      <c r="B965" s="71"/>
      <c r="D965" s="72"/>
    </row>
    <row r="966" spans="2:4" ht="15.75" customHeight="1">
      <c r="B966" s="71"/>
      <c r="D966" s="72"/>
    </row>
    <row r="967" spans="2:4" ht="15.75" customHeight="1">
      <c r="B967" s="71"/>
      <c r="D967" s="72"/>
    </row>
    <row r="968" spans="2:4" ht="15.75" customHeight="1">
      <c r="B968" s="71"/>
      <c r="D968" s="72"/>
    </row>
    <row r="969" spans="2:4" ht="15.75" customHeight="1">
      <c r="B969" s="71"/>
      <c r="D969" s="72"/>
    </row>
    <row r="970" spans="2:4" ht="15.75" customHeight="1">
      <c r="B970" s="71"/>
      <c r="D970" s="72"/>
    </row>
    <row r="971" spans="2:4" ht="15.75" customHeight="1">
      <c r="B971" s="71"/>
      <c r="D971" s="72"/>
    </row>
    <row r="972" spans="2:4" ht="15.75" customHeight="1">
      <c r="B972" s="71"/>
      <c r="D972" s="72"/>
    </row>
    <row r="973" spans="2:4" ht="15.75" customHeight="1">
      <c r="B973" s="71"/>
      <c r="D973" s="72"/>
    </row>
    <row r="974" spans="2:4" ht="15.75" customHeight="1">
      <c r="B974" s="71"/>
      <c r="D974" s="72"/>
    </row>
    <row r="975" spans="2:4" ht="15.75" customHeight="1">
      <c r="B975" s="71"/>
      <c r="D975" s="72"/>
    </row>
    <row r="976" spans="2:4" ht="15.75" customHeight="1">
      <c r="B976" s="71"/>
      <c r="D976" s="72"/>
    </row>
    <row r="977" spans="2:4" ht="15.75" customHeight="1">
      <c r="B977" s="71"/>
      <c r="D977" s="72"/>
    </row>
    <row r="978" spans="2:4" ht="15.75" customHeight="1">
      <c r="B978" s="71"/>
      <c r="D978" s="72"/>
    </row>
    <row r="979" spans="2:4" ht="15.75" customHeight="1">
      <c r="B979" s="71"/>
      <c r="D979" s="72"/>
    </row>
    <row r="980" spans="2:4" ht="15.75" customHeight="1">
      <c r="B980" s="71"/>
      <c r="D980" s="72"/>
    </row>
    <row r="981" spans="2:4" ht="15.75" customHeight="1">
      <c r="B981" s="71"/>
      <c r="D981" s="72"/>
    </row>
    <row r="982" spans="2:4" ht="15.75" customHeight="1">
      <c r="B982" s="71"/>
      <c r="D982" s="72"/>
    </row>
    <row r="983" spans="2:4" ht="15.75" customHeight="1">
      <c r="B983" s="71"/>
      <c r="D983" s="72"/>
    </row>
    <row r="984" spans="2:4" ht="15.75" customHeight="1">
      <c r="B984" s="71"/>
      <c r="D984" s="72"/>
    </row>
    <row r="985" spans="2:4" ht="15.75" customHeight="1">
      <c r="B985" s="71"/>
      <c r="D985" s="72"/>
    </row>
    <row r="986" spans="2:4" ht="15.75" customHeight="1">
      <c r="B986" s="71"/>
      <c r="D986" s="72"/>
    </row>
    <row r="987" spans="2:4" ht="15.75" customHeight="1">
      <c r="B987" s="71"/>
      <c r="D987" s="72"/>
    </row>
    <row r="988" spans="2:4" ht="15.75" customHeight="1">
      <c r="B988" s="71"/>
      <c r="D988" s="72"/>
    </row>
    <row r="989" spans="2:4" ht="15.75" customHeight="1">
      <c r="B989" s="71"/>
      <c r="D989" s="72"/>
    </row>
    <row r="990" spans="2:4" ht="15.75" customHeight="1">
      <c r="B990" s="71"/>
      <c r="D990" s="72"/>
    </row>
    <row r="991" spans="2:4" ht="15.75" customHeight="1">
      <c r="B991" s="71"/>
      <c r="D991" s="72"/>
    </row>
    <row r="992" spans="2:4" ht="15.75" customHeight="1">
      <c r="B992" s="71"/>
      <c r="D992" s="72"/>
    </row>
    <row r="993" spans="2:4" ht="15.75" customHeight="1">
      <c r="B993" s="71"/>
      <c r="D993" s="72"/>
    </row>
    <row r="994" spans="2:4" ht="15.75" customHeight="1">
      <c r="B994" s="71"/>
      <c r="D994" s="72"/>
    </row>
    <row r="995" spans="2:4" ht="15.75" customHeight="1">
      <c r="B995" s="71"/>
      <c r="D995" s="72"/>
    </row>
    <row r="996" spans="2:4" ht="15.75" customHeight="1">
      <c r="B996" s="71"/>
      <c r="D996" s="72"/>
    </row>
    <row r="997" spans="2:4" ht="15.75" customHeight="1">
      <c r="B997" s="71"/>
      <c r="D997" s="72"/>
    </row>
    <row r="998" spans="2:4" ht="15.75" customHeight="1">
      <c r="B998" s="71"/>
      <c r="D998" s="72"/>
    </row>
    <row r="999" spans="2:4" ht="15.75" customHeight="1">
      <c r="B999" s="71"/>
      <c r="D999" s="72"/>
    </row>
    <row r="1000" spans="2:4" ht="15.75" customHeight="1">
      <c r="B1000" s="71"/>
      <c r="D1000" s="72"/>
    </row>
  </sheetData>
  <mergeCells count="68">
    <mergeCell ref="A8:A11"/>
    <mergeCell ref="B8:B11"/>
    <mergeCell ref="B1:F1"/>
    <mergeCell ref="J1:T1"/>
    <mergeCell ref="B2:F2"/>
    <mergeCell ref="J2:T2"/>
    <mergeCell ref="B4:S4"/>
    <mergeCell ref="Q8:Q11"/>
    <mergeCell ref="C9:C11"/>
    <mergeCell ref="D9:D11"/>
    <mergeCell ref="E9:E11"/>
    <mergeCell ref="F9:I9"/>
    <mergeCell ref="F10:F11"/>
    <mergeCell ref="G10:G11"/>
    <mergeCell ref="H10:H11"/>
    <mergeCell ref="I10:I11"/>
    <mergeCell ref="J9:M9"/>
    <mergeCell ref="J10:J11"/>
    <mergeCell ref="K10:K11"/>
    <mergeCell ref="L10:L11"/>
    <mergeCell ref="M10:M11"/>
    <mergeCell ref="E5:M5"/>
    <mergeCell ref="C8:M8"/>
    <mergeCell ref="N8:N11"/>
    <mergeCell ref="O8:O11"/>
    <mergeCell ref="P8:P11"/>
    <mergeCell ref="AG27:AH27"/>
    <mergeCell ref="V30:AA30"/>
    <mergeCell ref="V31:W31"/>
    <mergeCell ref="X31:Y31"/>
    <mergeCell ref="Z31:AA31"/>
    <mergeCell ref="W36:X36"/>
    <mergeCell ref="Y36:Z36"/>
    <mergeCell ref="AA36:AB36"/>
    <mergeCell ref="AC27:AD27"/>
    <mergeCell ref="AE27:AF27"/>
    <mergeCell ref="V25:AA25"/>
    <mergeCell ref="V26:W26"/>
    <mergeCell ref="X26:Y26"/>
    <mergeCell ref="Z26:AA26"/>
    <mergeCell ref="AC26:AH26"/>
    <mergeCell ref="V20:AA20"/>
    <mergeCell ref="AC20:AH20"/>
    <mergeCell ref="V21:W21"/>
    <mergeCell ref="X21:Y21"/>
    <mergeCell ref="Z21:AA21"/>
    <mergeCell ref="AG21:AH21"/>
    <mergeCell ref="AC21:AD21"/>
    <mergeCell ref="AE21:AF21"/>
    <mergeCell ref="V15:AA15"/>
    <mergeCell ref="AC15:AH15"/>
    <mergeCell ref="V16:W16"/>
    <mergeCell ref="X16:Y16"/>
    <mergeCell ref="Z16:AA16"/>
    <mergeCell ref="AG16:AH16"/>
    <mergeCell ref="AC16:AD16"/>
    <mergeCell ref="AE16:AF16"/>
    <mergeCell ref="AE11:AF11"/>
    <mergeCell ref="AG11:AH11"/>
    <mergeCell ref="R8:S11"/>
    <mergeCell ref="T8:T11"/>
    <mergeCell ref="X8:AF8"/>
    <mergeCell ref="V10:AA10"/>
    <mergeCell ref="AC10:AH10"/>
    <mergeCell ref="V11:W11"/>
    <mergeCell ref="X11:Y11"/>
    <mergeCell ref="Z11:AA11"/>
    <mergeCell ref="AC11:AD11"/>
  </mergeCells>
  <dataValidations count="1">
    <dataValidation type="decimal" allowBlank="1" showDropDown="1" showInputMessage="1" showErrorMessage="1" prompt="Nhập số nằm trong khoảng 0 và 10 (Nhập điểm lẻ bằng dấu phẩy)" sqref="C12:H42 J12:L42 N12:P42 O43:O48">
      <formula1>0</formula1>
      <formula2>10</formula2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0C4DE"/>
    <outlinePr summaryBelow="0" summaryRight="0"/>
  </sheetPr>
  <dimension ref="A1:AR1000"/>
  <sheetViews>
    <sheetView showGridLines="0" topLeftCell="A25" workbookViewId="0">
      <selection activeCell="G49" sqref="G49"/>
    </sheetView>
  </sheetViews>
  <sheetFormatPr defaultColWidth="14.42578125" defaultRowHeight="15" customHeight="1"/>
  <cols>
    <col min="1" max="1" width="3.42578125" customWidth="1"/>
    <col min="2" max="2" width="33.140625" customWidth="1"/>
    <col min="3" max="3" width="5.5703125" customWidth="1"/>
    <col min="4" max="4" width="5.140625" customWidth="1"/>
    <col min="5" max="5" width="4.85546875" customWidth="1"/>
    <col min="6" max="6" width="5" customWidth="1"/>
    <col min="7" max="8" width="5.42578125" customWidth="1"/>
    <col min="9" max="9" width="5.5703125" customWidth="1"/>
    <col min="10" max="10" width="5" customWidth="1"/>
    <col min="11" max="11" width="4.7109375" customWidth="1"/>
    <col min="12" max="12" width="4.28515625" customWidth="1"/>
    <col min="13" max="13" width="5.140625" customWidth="1"/>
    <col min="14" max="14" width="8" customWidth="1"/>
    <col min="15" max="15" width="7.28515625" customWidth="1"/>
    <col min="16" max="16" width="7.140625" customWidth="1"/>
    <col min="17" max="17" width="9.85546875" customWidth="1"/>
    <col min="18" max="18" width="6.42578125" customWidth="1"/>
    <col min="19" max="19" width="5.7109375" customWidth="1"/>
    <col min="20" max="20" width="9.140625" customWidth="1"/>
    <col min="21" max="21" width="4.85546875" customWidth="1"/>
    <col min="22" max="22" width="9.140625" customWidth="1"/>
    <col min="23" max="23" width="10.140625" customWidth="1"/>
    <col min="24" max="24" width="9.140625" customWidth="1"/>
    <col min="25" max="25" width="10.140625" customWidth="1"/>
    <col min="26" max="26" width="9.140625" customWidth="1"/>
    <col min="27" max="27" width="10.140625" customWidth="1"/>
    <col min="28" max="29" width="9.140625" customWidth="1"/>
    <col min="30" max="30" width="10.140625" customWidth="1"/>
    <col min="31" max="44" width="9.140625" customWidth="1"/>
  </cols>
  <sheetData>
    <row r="1" spans="1:44" ht="16.5" customHeight="1">
      <c r="A1" s="1"/>
      <c r="B1" s="173" t="s">
        <v>0</v>
      </c>
      <c r="C1" s="163"/>
      <c r="D1" s="163"/>
      <c r="E1" s="163"/>
      <c r="F1" s="163"/>
      <c r="G1" s="2"/>
      <c r="H1" s="2"/>
      <c r="I1" s="2"/>
      <c r="J1" s="174" t="s">
        <v>1</v>
      </c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customHeight="1">
      <c r="A2" s="2"/>
      <c r="B2" s="174" t="s">
        <v>2</v>
      </c>
      <c r="C2" s="163"/>
      <c r="D2" s="163"/>
      <c r="E2" s="163"/>
      <c r="F2" s="163"/>
      <c r="G2" s="2"/>
      <c r="H2" s="2"/>
      <c r="I2" s="2"/>
      <c r="J2" s="174" t="s">
        <v>3</v>
      </c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>
      <c r="A3" s="4"/>
      <c r="B3" s="5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customHeight="1">
      <c r="A4" s="4"/>
      <c r="B4" s="175" t="s">
        <v>4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8.75" customHeight="1">
      <c r="A5" s="4"/>
      <c r="B5" s="55"/>
      <c r="C5" s="3"/>
      <c r="D5" s="5"/>
      <c r="E5" s="170" t="s">
        <v>158</v>
      </c>
      <c r="F5" s="163"/>
      <c r="G5" s="163"/>
      <c r="H5" s="163"/>
      <c r="I5" s="163"/>
      <c r="J5" s="163"/>
      <c r="K5" s="163"/>
      <c r="L5" s="163"/>
      <c r="M5" s="16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3" customHeight="1">
      <c r="A6" s="4"/>
      <c r="B6" s="55"/>
      <c r="C6" s="3"/>
      <c r="D6" s="5"/>
      <c r="E6" s="5"/>
      <c r="F6" s="3"/>
      <c r="G6" s="3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3" customHeight="1">
      <c r="A7" s="3"/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.5">
      <c r="A8" s="159" t="s">
        <v>6</v>
      </c>
      <c r="B8" s="159" t="s">
        <v>7</v>
      </c>
      <c r="C8" s="171" t="s">
        <v>8</v>
      </c>
      <c r="D8" s="165"/>
      <c r="E8" s="165"/>
      <c r="F8" s="165"/>
      <c r="G8" s="165"/>
      <c r="H8" s="165"/>
      <c r="I8" s="165"/>
      <c r="J8" s="165"/>
      <c r="K8" s="165"/>
      <c r="L8" s="165"/>
      <c r="M8" s="151"/>
      <c r="N8" s="172" t="s">
        <v>9</v>
      </c>
      <c r="O8" s="172" t="s">
        <v>10</v>
      </c>
      <c r="P8" s="172" t="s">
        <v>11</v>
      </c>
      <c r="Q8" s="172" t="s">
        <v>12</v>
      </c>
      <c r="R8" s="153" t="s">
        <v>13</v>
      </c>
      <c r="S8" s="154"/>
      <c r="T8" s="159" t="s">
        <v>14</v>
      </c>
      <c r="U8" s="3"/>
      <c r="V8" s="3"/>
      <c r="W8" s="3"/>
      <c r="X8" s="162" t="s">
        <v>15</v>
      </c>
      <c r="Y8" s="163"/>
      <c r="Z8" s="163"/>
      <c r="AA8" s="163"/>
      <c r="AB8" s="163"/>
      <c r="AC8" s="163"/>
      <c r="AD8" s="163"/>
      <c r="AE8" s="163"/>
      <c r="AF8" s="16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.5">
      <c r="A9" s="160"/>
      <c r="B9" s="160"/>
      <c r="C9" s="159" t="s">
        <v>16</v>
      </c>
      <c r="D9" s="159" t="s">
        <v>17</v>
      </c>
      <c r="E9" s="159" t="s">
        <v>18</v>
      </c>
      <c r="F9" s="171" t="s">
        <v>19</v>
      </c>
      <c r="G9" s="165"/>
      <c r="H9" s="165"/>
      <c r="I9" s="151"/>
      <c r="J9" s="171" t="s">
        <v>20</v>
      </c>
      <c r="K9" s="165"/>
      <c r="L9" s="165"/>
      <c r="M9" s="151"/>
      <c r="N9" s="160"/>
      <c r="O9" s="160"/>
      <c r="P9" s="160"/>
      <c r="Q9" s="160"/>
      <c r="R9" s="155"/>
      <c r="S9" s="156"/>
      <c r="T9" s="16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>
      <c r="A10" s="160"/>
      <c r="B10" s="160"/>
      <c r="C10" s="160"/>
      <c r="D10" s="160"/>
      <c r="E10" s="160"/>
      <c r="F10" s="159" t="s">
        <v>21</v>
      </c>
      <c r="G10" s="159" t="s">
        <v>22</v>
      </c>
      <c r="H10" s="159" t="s">
        <v>23</v>
      </c>
      <c r="I10" s="159" t="s">
        <v>24</v>
      </c>
      <c r="J10" s="159" t="s">
        <v>25</v>
      </c>
      <c r="K10" s="159" t="s">
        <v>26</v>
      </c>
      <c r="L10" s="159" t="s">
        <v>27</v>
      </c>
      <c r="M10" s="159" t="s">
        <v>24</v>
      </c>
      <c r="N10" s="160"/>
      <c r="O10" s="160"/>
      <c r="P10" s="160"/>
      <c r="Q10" s="160"/>
      <c r="R10" s="155"/>
      <c r="S10" s="156"/>
      <c r="T10" s="160"/>
      <c r="U10" s="3"/>
      <c r="V10" s="164" t="s">
        <v>16</v>
      </c>
      <c r="W10" s="165"/>
      <c r="X10" s="165"/>
      <c r="Y10" s="165"/>
      <c r="Z10" s="165"/>
      <c r="AA10" s="151"/>
      <c r="AB10" s="3"/>
      <c r="AC10" s="164" t="s">
        <v>28</v>
      </c>
      <c r="AD10" s="165"/>
      <c r="AE10" s="165"/>
      <c r="AF10" s="165"/>
      <c r="AG10" s="165"/>
      <c r="AH10" s="151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0.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57"/>
      <c r="S11" s="158"/>
      <c r="T11" s="161"/>
      <c r="U11" s="3"/>
      <c r="V11" s="166" t="s">
        <v>29</v>
      </c>
      <c r="W11" s="151"/>
      <c r="X11" s="150" t="s">
        <v>30</v>
      </c>
      <c r="Y11" s="151"/>
      <c r="Z11" s="152" t="s">
        <v>31</v>
      </c>
      <c r="AA11" s="151"/>
      <c r="AB11" s="3"/>
      <c r="AC11" s="166" t="s">
        <v>29</v>
      </c>
      <c r="AD11" s="151"/>
      <c r="AE11" s="150" t="s">
        <v>30</v>
      </c>
      <c r="AF11" s="151"/>
      <c r="AG11" s="152" t="s">
        <v>31</v>
      </c>
      <c r="AH11" s="151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.5">
      <c r="A12" s="73">
        <v>1</v>
      </c>
      <c r="B12" s="74" t="s">
        <v>159</v>
      </c>
      <c r="C12" s="35">
        <v>5.4</v>
      </c>
      <c r="D12" s="35">
        <v>8.3000000000000007</v>
      </c>
      <c r="E12" s="35">
        <v>5.2</v>
      </c>
      <c r="F12" s="35"/>
      <c r="G12" s="35"/>
      <c r="H12" s="35"/>
      <c r="I12" s="9" t="str">
        <f t="shared" ref="I12:I46" si="0">IF(OR(F12="",G12="",H12=""),"",AVERAGE(F12:H12))</f>
        <v/>
      </c>
      <c r="J12" s="35">
        <v>1.75</v>
      </c>
      <c r="K12" s="35">
        <v>5.25</v>
      </c>
      <c r="L12" s="35">
        <v>5.75</v>
      </c>
      <c r="M12" s="9">
        <f t="shared" ref="M12:M46" si="1">IF(OR(J12="",K12="",L12=""),"",AVERAGE(J12:L12))</f>
        <v>4.25</v>
      </c>
      <c r="N12" s="60">
        <v>8.3000000000000007</v>
      </c>
      <c r="O12" s="61">
        <v>2</v>
      </c>
      <c r="P12" s="12"/>
      <c r="Q12" s="13">
        <f t="shared" ref="Q12:Q15" si="2">ROUND(IF(OR(C12="",D12="",E12=""),"",((((SUM(C12:E12)+IF(OR(I12=""),M12,I12)+O12)/4)*7+N12*3)/10)+P12),1)</f>
        <v>6.9</v>
      </c>
      <c r="R12" s="37" t="str">
        <f t="shared" ref="R12:R46" si="3">IF(I12="","",IF(AND(Q12&gt;=5,C12&gt;1,D12&gt;1,E12&gt;1,F12&gt;1,G12&gt;1,H12&gt;1),"Đậu","Hỏng"))</f>
        <v/>
      </c>
      <c r="S12" s="15" t="str">
        <f t="shared" ref="S12:S46" si="4">IF(M12="","",IF(AND(Q12&gt;=5,C12&gt;1,D12&gt;1,E12&gt;1,J12&gt;1,K12&gt;1,L12&gt;1),"Đậu","Hỏng"))</f>
        <v>Đậu</v>
      </c>
      <c r="T12" s="16"/>
      <c r="U12" s="3"/>
      <c r="V12" s="6" t="s">
        <v>33</v>
      </c>
      <c r="W12" s="6" t="s">
        <v>34</v>
      </c>
      <c r="X12" s="6" t="s">
        <v>33</v>
      </c>
      <c r="Y12" s="6" t="s">
        <v>34</v>
      </c>
      <c r="Z12" s="6" t="s">
        <v>33</v>
      </c>
      <c r="AA12" s="6" t="s">
        <v>34</v>
      </c>
      <c r="AB12" s="3"/>
      <c r="AC12" s="6" t="s">
        <v>33</v>
      </c>
      <c r="AD12" s="6" t="s">
        <v>34</v>
      </c>
      <c r="AE12" s="6" t="s">
        <v>33</v>
      </c>
      <c r="AF12" s="6" t="s">
        <v>34</v>
      </c>
      <c r="AG12" s="6" t="s">
        <v>33</v>
      </c>
      <c r="AH12" s="6" t="s">
        <v>34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.5">
      <c r="A13" s="73">
        <v>2</v>
      </c>
      <c r="B13" s="75" t="s">
        <v>160</v>
      </c>
      <c r="C13" s="35">
        <v>7.2</v>
      </c>
      <c r="D13" s="35">
        <v>7.5</v>
      </c>
      <c r="E13" s="35">
        <v>5</v>
      </c>
      <c r="F13" s="35">
        <v>7.25</v>
      </c>
      <c r="G13" s="35">
        <v>6.25</v>
      </c>
      <c r="H13" s="35">
        <v>5.5</v>
      </c>
      <c r="I13" s="9">
        <f t="shared" si="0"/>
        <v>6.333333333333333</v>
      </c>
      <c r="J13" s="35"/>
      <c r="K13" s="35"/>
      <c r="L13" s="35"/>
      <c r="M13" s="9" t="str">
        <f t="shared" si="1"/>
        <v/>
      </c>
      <c r="N13" s="64">
        <v>8.9</v>
      </c>
      <c r="O13" s="61">
        <v>2</v>
      </c>
      <c r="P13" s="12"/>
      <c r="Q13" s="13">
        <f t="shared" si="2"/>
        <v>7.6</v>
      </c>
      <c r="R13" s="37" t="str">
        <f t="shared" si="3"/>
        <v>Đậu</v>
      </c>
      <c r="S13" s="15" t="str">
        <f t="shared" si="4"/>
        <v/>
      </c>
      <c r="T13" s="16"/>
      <c r="U13" s="3"/>
      <c r="V13" s="6">
        <f>COUNTIF(C12:C46,"&lt;=3")</f>
        <v>0</v>
      </c>
      <c r="W13" s="6">
        <f>IF(OR(B12:B20=""),"",V13/COUNTA(B12:B46)*100)</f>
        <v>0</v>
      </c>
      <c r="X13" s="6">
        <f>COUNTIF(C12:C46,"&gt;=5")</f>
        <v>31</v>
      </c>
      <c r="Y13" s="6">
        <f>IF(OR(B12:B20=""),"",X13/COUNTA(B12:B46)*100)</f>
        <v>88.571428571428569</v>
      </c>
      <c r="Z13" s="6">
        <f>COUNTIF(C12:C43,"&gt;=8")</f>
        <v>4</v>
      </c>
      <c r="AA13" s="6">
        <f>IF(OR(B12:B20=""),"",Z13/COUNTA(B12:B46)*100)</f>
        <v>11.428571428571429</v>
      </c>
      <c r="AB13" s="3"/>
      <c r="AC13" s="6">
        <f>COUNTIF(H12:H46,"&lt;=3")</f>
        <v>0</v>
      </c>
      <c r="AD13" s="6">
        <f>IF(OR(B12:B20=""),"",AC13/COUNTA(B12:B46)*100)</f>
        <v>0</v>
      </c>
      <c r="AE13" s="6">
        <f>COUNTIF(H12:H46,"&gt;=5")</f>
        <v>13</v>
      </c>
      <c r="AF13" s="6">
        <f>IF(OR(B12:B20=""),"",AE13/COUNTA(B12:B42)*100)</f>
        <v>41.935483870967744</v>
      </c>
      <c r="AG13" s="6">
        <f>COUNTIF(H12:H46,"&gt;=8")</f>
        <v>0</v>
      </c>
      <c r="AH13" s="6">
        <f>IF(OR(B12:B20=""),"",AG13/COUNTA(B12:B46)*100)</f>
        <v>0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.5">
      <c r="A14" s="73">
        <v>3</v>
      </c>
      <c r="B14" s="75" t="s">
        <v>161</v>
      </c>
      <c r="C14" s="35">
        <v>7.4</v>
      </c>
      <c r="D14" s="35">
        <v>7.8</v>
      </c>
      <c r="E14" s="35">
        <v>4.5999999999999996</v>
      </c>
      <c r="F14" s="35">
        <v>7.5</v>
      </c>
      <c r="G14" s="35">
        <v>7.75</v>
      </c>
      <c r="H14" s="35">
        <v>5.25</v>
      </c>
      <c r="I14" s="9">
        <f t="shared" si="0"/>
        <v>6.833333333333333</v>
      </c>
      <c r="J14" s="35"/>
      <c r="K14" s="35"/>
      <c r="L14" s="35"/>
      <c r="M14" s="9" t="str">
        <f t="shared" si="1"/>
        <v/>
      </c>
      <c r="N14" s="64">
        <v>8.6999999999999993</v>
      </c>
      <c r="O14" s="61">
        <v>2</v>
      </c>
      <c r="P14" s="12"/>
      <c r="Q14" s="13">
        <f t="shared" si="2"/>
        <v>7.6</v>
      </c>
      <c r="R14" s="37" t="str">
        <f t="shared" si="3"/>
        <v>Đậu</v>
      </c>
      <c r="S14" s="15" t="str">
        <f t="shared" si="4"/>
        <v/>
      </c>
      <c r="T14" s="1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>
      <c r="A15" s="73">
        <v>4</v>
      </c>
      <c r="B15" s="75" t="s">
        <v>162</v>
      </c>
      <c r="C15" s="35">
        <v>7</v>
      </c>
      <c r="D15" s="35">
        <v>8</v>
      </c>
      <c r="E15" s="39">
        <v>6.2</v>
      </c>
      <c r="F15" s="76"/>
      <c r="G15" s="76"/>
      <c r="H15" s="35"/>
      <c r="I15" s="9" t="str">
        <f t="shared" si="0"/>
        <v/>
      </c>
      <c r="J15" s="35">
        <v>5.5</v>
      </c>
      <c r="K15" s="35">
        <v>7.75</v>
      </c>
      <c r="L15" s="35">
        <v>7.5</v>
      </c>
      <c r="M15" s="9">
        <f t="shared" si="1"/>
        <v>6.916666666666667</v>
      </c>
      <c r="N15" s="64">
        <v>9</v>
      </c>
      <c r="O15" s="61">
        <v>2</v>
      </c>
      <c r="P15" s="12"/>
      <c r="Q15" s="13">
        <f t="shared" si="2"/>
        <v>8</v>
      </c>
      <c r="R15" s="37" t="str">
        <f t="shared" si="3"/>
        <v/>
      </c>
      <c r="S15" s="15" t="str">
        <f t="shared" si="4"/>
        <v>Đậu</v>
      </c>
      <c r="T15" s="16"/>
      <c r="U15" s="3"/>
      <c r="V15" s="164" t="s">
        <v>38</v>
      </c>
      <c r="W15" s="165"/>
      <c r="X15" s="165"/>
      <c r="Y15" s="165"/>
      <c r="Z15" s="165"/>
      <c r="AA15" s="151"/>
      <c r="AB15" s="3"/>
      <c r="AC15" s="164" t="s">
        <v>39</v>
      </c>
      <c r="AD15" s="165"/>
      <c r="AE15" s="165"/>
      <c r="AF15" s="165"/>
      <c r="AG15" s="165"/>
      <c r="AH15" s="151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.5">
      <c r="A16" s="73">
        <v>5</v>
      </c>
      <c r="B16" s="75" t="s">
        <v>163</v>
      </c>
      <c r="C16" s="35">
        <v>5.8</v>
      </c>
      <c r="D16" s="35">
        <v>7.8</v>
      </c>
      <c r="E16" s="35">
        <v>5.4</v>
      </c>
      <c r="F16" s="35"/>
      <c r="G16" s="35"/>
      <c r="H16" s="35"/>
      <c r="I16" s="9" t="str">
        <f t="shared" si="0"/>
        <v/>
      </c>
      <c r="J16" s="35">
        <v>4.5</v>
      </c>
      <c r="K16" s="35">
        <v>8.25</v>
      </c>
      <c r="L16" s="35">
        <v>8.25</v>
      </c>
      <c r="M16" s="9">
        <f t="shared" si="1"/>
        <v>7</v>
      </c>
      <c r="N16" s="64">
        <v>8.3000000000000007</v>
      </c>
      <c r="O16" s="61">
        <v>2</v>
      </c>
      <c r="P16" s="12"/>
      <c r="Q16" s="13">
        <f t="shared" ref="Q16:Q47" si="5">ROUND(IF(OR(C16="",D16="",E16=""),"",((((SUM(C16:E16)+IF(OR(I16=""),M16,I16)+O16)/4)*7+N15*3)/10)+P16),1)</f>
        <v>7.6</v>
      </c>
      <c r="R16" s="37" t="str">
        <f t="shared" si="3"/>
        <v/>
      </c>
      <c r="S16" s="15" t="str">
        <f t="shared" si="4"/>
        <v>Đậu</v>
      </c>
      <c r="T16" s="16"/>
      <c r="U16" s="3"/>
      <c r="V16" s="166" t="s">
        <v>29</v>
      </c>
      <c r="W16" s="151"/>
      <c r="X16" s="150" t="s">
        <v>30</v>
      </c>
      <c r="Y16" s="151"/>
      <c r="Z16" s="152" t="s">
        <v>31</v>
      </c>
      <c r="AA16" s="151"/>
      <c r="AB16" s="3"/>
      <c r="AC16" s="166" t="s">
        <v>29</v>
      </c>
      <c r="AD16" s="151"/>
      <c r="AE16" s="150" t="s">
        <v>30</v>
      </c>
      <c r="AF16" s="151"/>
      <c r="AG16" s="152" t="s">
        <v>31</v>
      </c>
      <c r="AH16" s="151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.5">
      <c r="A17" s="73">
        <v>6</v>
      </c>
      <c r="B17" s="75" t="s">
        <v>164</v>
      </c>
      <c r="C17" s="35">
        <v>7.4</v>
      </c>
      <c r="D17" s="35">
        <v>8.3000000000000007</v>
      </c>
      <c r="E17" s="35">
        <v>5.8</v>
      </c>
      <c r="F17" s="35"/>
      <c r="G17" s="35"/>
      <c r="H17" s="35"/>
      <c r="I17" s="9" t="str">
        <f t="shared" si="0"/>
        <v/>
      </c>
      <c r="J17" s="35">
        <v>4.75</v>
      </c>
      <c r="K17" s="35">
        <v>8</v>
      </c>
      <c r="L17" s="35">
        <v>7</v>
      </c>
      <c r="M17" s="9">
        <f t="shared" si="1"/>
        <v>6.583333333333333</v>
      </c>
      <c r="N17" s="64">
        <v>9</v>
      </c>
      <c r="O17" s="61">
        <v>2</v>
      </c>
      <c r="P17" s="12"/>
      <c r="Q17" s="13">
        <f t="shared" si="5"/>
        <v>7.8</v>
      </c>
      <c r="R17" s="37" t="str">
        <f t="shared" si="3"/>
        <v/>
      </c>
      <c r="S17" s="15" t="str">
        <f t="shared" si="4"/>
        <v>Đậu</v>
      </c>
      <c r="T17" s="16"/>
      <c r="U17" s="3"/>
      <c r="V17" s="6" t="s">
        <v>33</v>
      </c>
      <c r="W17" s="6" t="s">
        <v>34</v>
      </c>
      <c r="X17" s="6" t="s">
        <v>33</v>
      </c>
      <c r="Y17" s="6" t="s">
        <v>34</v>
      </c>
      <c r="Z17" s="6" t="s">
        <v>33</v>
      </c>
      <c r="AA17" s="6" t="s">
        <v>34</v>
      </c>
      <c r="AB17" s="3"/>
      <c r="AC17" s="6" t="s">
        <v>33</v>
      </c>
      <c r="AD17" s="6" t="s">
        <v>34</v>
      </c>
      <c r="AE17" s="6" t="s">
        <v>33</v>
      </c>
      <c r="AF17" s="6" t="s">
        <v>34</v>
      </c>
      <c r="AG17" s="6" t="s">
        <v>33</v>
      </c>
      <c r="AH17" s="6" t="s">
        <v>34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.5">
      <c r="A18" s="73">
        <v>7</v>
      </c>
      <c r="B18" s="75" t="s">
        <v>165</v>
      </c>
      <c r="C18" s="35">
        <v>6.2</v>
      </c>
      <c r="D18" s="35">
        <v>6.5</v>
      </c>
      <c r="E18" s="35">
        <v>4.8</v>
      </c>
      <c r="F18" s="35">
        <v>4.5</v>
      </c>
      <c r="G18" s="35">
        <v>6.75</v>
      </c>
      <c r="H18" s="35">
        <v>5</v>
      </c>
      <c r="I18" s="9">
        <f t="shared" si="0"/>
        <v>5.416666666666667</v>
      </c>
      <c r="J18" s="35"/>
      <c r="K18" s="35"/>
      <c r="L18" s="35"/>
      <c r="M18" s="9" t="str">
        <f t="shared" si="1"/>
        <v/>
      </c>
      <c r="N18" s="64">
        <v>8.1999999999999993</v>
      </c>
      <c r="O18" s="61">
        <v>2</v>
      </c>
      <c r="P18" s="12"/>
      <c r="Q18" s="13">
        <f t="shared" si="5"/>
        <v>7.1</v>
      </c>
      <c r="R18" s="37" t="str">
        <f t="shared" si="3"/>
        <v>Đậu</v>
      </c>
      <c r="S18" s="15" t="str">
        <f t="shared" si="4"/>
        <v/>
      </c>
      <c r="T18" s="16"/>
      <c r="U18" s="3"/>
      <c r="V18" s="6">
        <f>COUNTIF(D12:D46,"&lt;=3")</f>
        <v>1</v>
      </c>
      <c r="W18" s="6">
        <f>IF(OR(B12:B20=""),"",V18/COUNTA(B12:B46)*100)</f>
        <v>2.8571428571428572</v>
      </c>
      <c r="X18" s="6">
        <f>COUNTIF(D12:D46,"&gt;=5")</f>
        <v>33</v>
      </c>
      <c r="Y18" s="6">
        <f>IF(OR(B12:B20=""),"",X18/COUNTA(B12:B46)*100)</f>
        <v>94.285714285714278</v>
      </c>
      <c r="Z18" s="6">
        <f>COUNTIF(D12:D46,"&gt;=8")</f>
        <v>16</v>
      </c>
      <c r="AA18" s="6">
        <f>IF(OR(B12:B20=""),"",Z18/COUNTA(B12:B46)*100)</f>
        <v>45.714285714285715</v>
      </c>
      <c r="AB18" s="3"/>
      <c r="AC18" s="6">
        <f>COUNTIF(J12:J46,"&lt;=3")</f>
        <v>2</v>
      </c>
      <c r="AD18" s="6">
        <f>IF(OR(B12:B20=""),"",AC18/COUNTA(B12:B46)*100)</f>
        <v>5.7142857142857144</v>
      </c>
      <c r="AE18" s="6">
        <f>COUNTIF(J12:J46,"&gt;=5")</f>
        <v>8</v>
      </c>
      <c r="AF18" s="6">
        <f>IF(OR(B12:B20=""),"",AE18/COUNTA(B12:B46)*100)</f>
        <v>22.857142857142858</v>
      </c>
      <c r="AG18" s="6">
        <f>COUNTIF(J12:J46,"&gt;=8")</f>
        <v>1</v>
      </c>
      <c r="AH18" s="6">
        <f>IF(OR(B12:B20=""),"",AG18/COUNTA(B12:B46)*100)</f>
        <v>2.8571428571428572</v>
      </c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.5">
      <c r="A19" s="73">
        <v>8</v>
      </c>
      <c r="B19" s="75" t="s">
        <v>166</v>
      </c>
      <c r="C19" s="35">
        <v>7.2</v>
      </c>
      <c r="D19" s="35">
        <v>2.5</v>
      </c>
      <c r="E19" s="35">
        <v>5.6</v>
      </c>
      <c r="F19" s="35">
        <v>7.75</v>
      </c>
      <c r="G19" s="35">
        <v>7.5</v>
      </c>
      <c r="H19" s="35">
        <v>6</v>
      </c>
      <c r="I19" s="9">
        <f t="shared" si="0"/>
        <v>7.083333333333333</v>
      </c>
      <c r="J19" s="35"/>
      <c r="K19" s="35"/>
      <c r="L19" s="35"/>
      <c r="M19" s="9" t="str">
        <f t="shared" si="1"/>
        <v/>
      </c>
      <c r="N19" s="64">
        <v>8.4</v>
      </c>
      <c r="O19" s="61">
        <v>3</v>
      </c>
      <c r="P19" s="12"/>
      <c r="Q19" s="13">
        <f t="shared" si="5"/>
        <v>6.9</v>
      </c>
      <c r="R19" s="77" t="str">
        <f t="shared" si="3"/>
        <v>Đậu</v>
      </c>
      <c r="S19" s="15" t="str">
        <f t="shared" si="4"/>
        <v/>
      </c>
      <c r="T19" s="1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.5">
      <c r="A20" s="73">
        <v>9</v>
      </c>
      <c r="B20" s="75" t="s">
        <v>167</v>
      </c>
      <c r="C20" s="35">
        <v>8</v>
      </c>
      <c r="D20" s="35">
        <v>7.5</v>
      </c>
      <c r="E20" s="35">
        <v>5.6</v>
      </c>
      <c r="F20" s="35">
        <v>6.75</v>
      </c>
      <c r="G20" s="35">
        <v>6.5</v>
      </c>
      <c r="H20" s="35">
        <v>6.25</v>
      </c>
      <c r="I20" s="9">
        <f t="shared" si="0"/>
        <v>6.5</v>
      </c>
      <c r="J20" s="35"/>
      <c r="K20" s="35"/>
      <c r="L20" s="35"/>
      <c r="M20" s="9" t="str">
        <f t="shared" si="1"/>
        <v/>
      </c>
      <c r="N20" s="64">
        <v>8.6</v>
      </c>
      <c r="O20" s="61">
        <v>2</v>
      </c>
      <c r="P20" s="12"/>
      <c r="Q20" s="13">
        <f t="shared" si="5"/>
        <v>7.7</v>
      </c>
      <c r="R20" s="37" t="str">
        <f t="shared" si="3"/>
        <v>Đậu</v>
      </c>
      <c r="S20" s="78" t="str">
        <f t="shared" si="4"/>
        <v/>
      </c>
      <c r="T20" s="16"/>
      <c r="U20" s="3"/>
      <c r="V20" s="164" t="s">
        <v>45</v>
      </c>
      <c r="W20" s="165"/>
      <c r="X20" s="165"/>
      <c r="Y20" s="165"/>
      <c r="Z20" s="165"/>
      <c r="AA20" s="151"/>
      <c r="AB20" s="3"/>
      <c r="AC20" s="164" t="s">
        <v>46</v>
      </c>
      <c r="AD20" s="165"/>
      <c r="AE20" s="165"/>
      <c r="AF20" s="165"/>
      <c r="AG20" s="165"/>
      <c r="AH20" s="151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customHeight="1">
      <c r="A21" s="73">
        <v>10</v>
      </c>
      <c r="B21" s="75" t="s">
        <v>168</v>
      </c>
      <c r="C21" s="35">
        <v>8.1999999999999993</v>
      </c>
      <c r="D21" s="35">
        <v>7.3</v>
      </c>
      <c r="E21" s="35">
        <v>3.8</v>
      </c>
      <c r="F21" s="35">
        <v>7.75</v>
      </c>
      <c r="G21" s="35">
        <v>7</v>
      </c>
      <c r="H21" s="35">
        <v>6</v>
      </c>
      <c r="I21" s="9">
        <f t="shared" si="0"/>
        <v>6.916666666666667</v>
      </c>
      <c r="J21" s="35"/>
      <c r="K21" s="35"/>
      <c r="L21" s="35"/>
      <c r="M21" s="9" t="str">
        <f t="shared" si="1"/>
        <v/>
      </c>
      <c r="N21" s="64">
        <v>9.1</v>
      </c>
      <c r="O21" s="61">
        <v>2</v>
      </c>
      <c r="P21" s="12"/>
      <c r="Q21" s="13">
        <f t="shared" si="5"/>
        <v>7.5</v>
      </c>
      <c r="R21" s="37" t="str">
        <f t="shared" si="3"/>
        <v>Đậu</v>
      </c>
      <c r="S21" s="15" t="str">
        <f t="shared" si="4"/>
        <v/>
      </c>
      <c r="T21" s="16"/>
      <c r="U21" s="3"/>
      <c r="V21" s="166" t="s">
        <v>29</v>
      </c>
      <c r="W21" s="151"/>
      <c r="X21" s="150" t="s">
        <v>30</v>
      </c>
      <c r="Y21" s="151"/>
      <c r="Z21" s="152" t="s">
        <v>31</v>
      </c>
      <c r="AA21" s="151"/>
      <c r="AB21" s="3"/>
      <c r="AC21" s="166" t="s">
        <v>29</v>
      </c>
      <c r="AD21" s="151"/>
      <c r="AE21" s="150" t="s">
        <v>30</v>
      </c>
      <c r="AF21" s="151"/>
      <c r="AG21" s="152" t="s">
        <v>31</v>
      </c>
      <c r="AH21" s="151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customHeight="1">
      <c r="A22" s="73">
        <v>11</v>
      </c>
      <c r="B22" s="75" t="s">
        <v>169</v>
      </c>
      <c r="C22" s="35">
        <v>3.8</v>
      </c>
      <c r="D22" s="35">
        <v>6</v>
      </c>
      <c r="E22" s="35">
        <v>6.4</v>
      </c>
      <c r="F22" s="35"/>
      <c r="G22" s="35"/>
      <c r="H22" s="35"/>
      <c r="I22" s="9" t="str">
        <f t="shared" si="0"/>
        <v/>
      </c>
      <c r="J22" s="35">
        <v>4.25</v>
      </c>
      <c r="K22" s="35">
        <v>8</v>
      </c>
      <c r="L22" s="35">
        <v>7</v>
      </c>
      <c r="M22" s="9">
        <f t="shared" si="1"/>
        <v>6.416666666666667</v>
      </c>
      <c r="N22" s="64">
        <v>7.8</v>
      </c>
      <c r="O22" s="61">
        <v>2</v>
      </c>
      <c r="P22" s="12"/>
      <c r="Q22" s="13">
        <f t="shared" si="5"/>
        <v>7</v>
      </c>
      <c r="R22" s="37" t="str">
        <f t="shared" si="3"/>
        <v/>
      </c>
      <c r="S22" s="15" t="str">
        <f t="shared" si="4"/>
        <v>Đậu</v>
      </c>
      <c r="T22" s="16"/>
      <c r="U22" s="3"/>
      <c r="V22" s="6" t="s">
        <v>33</v>
      </c>
      <c r="W22" s="6" t="s">
        <v>34</v>
      </c>
      <c r="X22" s="6" t="s">
        <v>33</v>
      </c>
      <c r="Y22" s="6" t="s">
        <v>34</v>
      </c>
      <c r="Z22" s="6" t="s">
        <v>33</v>
      </c>
      <c r="AA22" s="6" t="s">
        <v>34</v>
      </c>
      <c r="AB22" s="3"/>
      <c r="AC22" s="6" t="s">
        <v>33</v>
      </c>
      <c r="AD22" s="6" t="s">
        <v>34</v>
      </c>
      <c r="AE22" s="6" t="s">
        <v>33</v>
      </c>
      <c r="AF22" s="6" t="s">
        <v>34</v>
      </c>
      <c r="AG22" s="6" t="s">
        <v>33</v>
      </c>
      <c r="AH22" s="6" t="s">
        <v>34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customHeight="1">
      <c r="A23" s="73">
        <v>12</v>
      </c>
      <c r="B23" s="75" t="s">
        <v>170</v>
      </c>
      <c r="C23" s="35">
        <v>5.6</v>
      </c>
      <c r="D23" s="35">
        <v>7.8</v>
      </c>
      <c r="E23" s="35">
        <v>5.8</v>
      </c>
      <c r="F23" s="35"/>
      <c r="G23" s="35"/>
      <c r="H23" s="35"/>
      <c r="I23" s="9" t="str">
        <f t="shared" si="0"/>
        <v/>
      </c>
      <c r="J23" s="35">
        <v>5.25</v>
      </c>
      <c r="K23" s="35">
        <v>7.5</v>
      </c>
      <c r="L23" s="35">
        <v>7</v>
      </c>
      <c r="M23" s="9">
        <f t="shared" si="1"/>
        <v>6.583333333333333</v>
      </c>
      <c r="N23" s="64">
        <v>8.5</v>
      </c>
      <c r="O23" s="61">
        <v>2</v>
      </c>
      <c r="P23" s="12"/>
      <c r="Q23" s="13">
        <f t="shared" si="5"/>
        <v>7.2</v>
      </c>
      <c r="R23" s="37" t="str">
        <f t="shared" si="3"/>
        <v/>
      </c>
      <c r="S23" s="15" t="str">
        <f t="shared" si="4"/>
        <v>Đậu</v>
      </c>
      <c r="T23" s="16"/>
      <c r="U23" s="3"/>
      <c r="V23" s="6">
        <f>COUNTIF(E12:E46,"&lt;=3")</f>
        <v>1</v>
      </c>
      <c r="W23" s="17">
        <f>IF(OR(B12:B25=""),"",V23/COUNTA(B12:B46)*100)</f>
        <v>2.8571428571428572</v>
      </c>
      <c r="X23" s="6">
        <f>COUNTIF(E12:E46,"&gt;=5")</f>
        <v>24</v>
      </c>
      <c r="Y23" s="6">
        <f>IF(OR(B12:B25=""),"",X23/COUNTA(B12:B46)*100)</f>
        <v>68.571428571428569</v>
      </c>
      <c r="Z23" s="6">
        <f>COUNTIF(E12:E46,"&gt;=8")</f>
        <v>1</v>
      </c>
      <c r="AA23" s="6">
        <f>IF(OR(B12:B25=""),"",Z23/COUNTA(B12:B46)*100)</f>
        <v>2.8571428571428572</v>
      </c>
      <c r="AB23" s="3"/>
      <c r="AC23" s="6">
        <f>COUNTIF(K12:K46,"&lt;=3")</f>
        <v>0</v>
      </c>
      <c r="AD23" s="6">
        <f>IF(OR(B12:B25=""),"",AC23/COUNTA(B12:B46)*100)</f>
        <v>0</v>
      </c>
      <c r="AE23" s="6">
        <f>COUNTIF(K12:K46,"&gt;=5")</f>
        <v>18</v>
      </c>
      <c r="AF23" s="6">
        <f>IF(OR(B12:B25=""),"",AE23/COUNTA(B12:B46)*100)</f>
        <v>51.428571428571423</v>
      </c>
      <c r="AG23" s="6">
        <f>COUNTIF(K12:K46,"&gt;=8")</f>
        <v>9</v>
      </c>
      <c r="AH23" s="6">
        <f>IF(OR(B12:B25=""),"",AG23/COUNTA(B12:B46)*100)</f>
        <v>25.714285714285712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customHeight="1">
      <c r="A24" s="73">
        <v>13</v>
      </c>
      <c r="B24" s="75" t="s">
        <v>171</v>
      </c>
      <c r="C24" s="35">
        <v>4.5999999999999996</v>
      </c>
      <c r="D24" s="35">
        <v>7.8</v>
      </c>
      <c r="E24" s="35">
        <v>4.5999999999999996</v>
      </c>
      <c r="F24" s="35"/>
      <c r="G24" s="35"/>
      <c r="H24" s="35"/>
      <c r="I24" s="9" t="str">
        <f t="shared" si="0"/>
        <v/>
      </c>
      <c r="J24" s="35">
        <v>3.75</v>
      </c>
      <c r="K24" s="35">
        <v>7</v>
      </c>
      <c r="L24" s="35">
        <v>6.25</v>
      </c>
      <c r="M24" s="9">
        <f t="shared" si="1"/>
        <v>5.666666666666667</v>
      </c>
      <c r="N24" s="64">
        <v>7.3</v>
      </c>
      <c r="O24" s="61">
        <v>1.5</v>
      </c>
      <c r="P24" s="12"/>
      <c r="Q24" s="13">
        <f t="shared" si="5"/>
        <v>6.8</v>
      </c>
      <c r="R24" s="37" t="str">
        <f t="shared" si="3"/>
        <v/>
      </c>
      <c r="S24" s="15" t="str">
        <f t="shared" si="4"/>
        <v>Đậu</v>
      </c>
      <c r="T24" s="1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customHeight="1">
      <c r="A25" s="73">
        <v>14</v>
      </c>
      <c r="B25" s="75" t="s">
        <v>172</v>
      </c>
      <c r="C25" s="35">
        <v>7.4</v>
      </c>
      <c r="D25" s="35">
        <v>9</v>
      </c>
      <c r="E25" s="35">
        <v>6</v>
      </c>
      <c r="F25" s="35"/>
      <c r="G25" s="35"/>
      <c r="H25" s="35"/>
      <c r="I25" s="9" t="str">
        <f t="shared" si="0"/>
        <v/>
      </c>
      <c r="J25" s="35">
        <v>8</v>
      </c>
      <c r="K25" s="35">
        <v>9</v>
      </c>
      <c r="L25" s="35">
        <v>8</v>
      </c>
      <c r="M25" s="9">
        <f t="shared" si="1"/>
        <v>8.3333333333333339</v>
      </c>
      <c r="N25" s="64">
        <v>9.1</v>
      </c>
      <c r="O25" s="61">
        <v>2</v>
      </c>
      <c r="P25" s="12"/>
      <c r="Q25" s="13">
        <f t="shared" si="5"/>
        <v>7.9</v>
      </c>
      <c r="R25" s="37" t="str">
        <f t="shared" si="3"/>
        <v/>
      </c>
      <c r="S25" s="15" t="str">
        <f t="shared" si="4"/>
        <v>Đậu</v>
      </c>
      <c r="T25" s="16"/>
      <c r="U25" s="3"/>
      <c r="V25" s="164" t="s">
        <v>52</v>
      </c>
      <c r="W25" s="165"/>
      <c r="X25" s="165"/>
      <c r="Y25" s="165"/>
      <c r="Z25" s="165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customHeight="1">
      <c r="A26" s="73">
        <v>15</v>
      </c>
      <c r="B26" s="75" t="s">
        <v>173</v>
      </c>
      <c r="C26" s="35">
        <v>6.2</v>
      </c>
      <c r="D26" s="35">
        <v>9.3000000000000007</v>
      </c>
      <c r="E26" s="35">
        <v>6.6</v>
      </c>
      <c r="F26" s="35"/>
      <c r="G26" s="35"/>
      <c r="H26" s="35"/>
      <c r="I26" s="9" t="str">
        <f t="shared" si="0"/>
        <v/>
      </c>
      <c r="J26" s="35">
        <v>4.5</v>
      </c>
      <c r="K26" s="35">
        <v>7.25</v>
      </c>
      <c r="L26" s="35">
        <v>7.5</v>
      </c>
      <c r="M26" s="9">
        <f t="shared" si="1"/>
        <v>6.416666666666667</v>
      </c>
      <c r="N26" s="64">
        <v>8.9</v>
      </c>
      <c r="O26" s="61">
        <v>3.5</v>
      </c>
      <c r="P26" s="12"/>
      <c r="Q26" s="13">
        <f t="shared" si="5"/>
        <v>8.3000000000000007</v>
      </c>
      <c r="R26" s="37" t="str">
        <f t="shared" si="3"/>
        <v/>
      </c>
      <c r="S26" s="15" t="str">
        <f t="shared" si="4"/>
        <v>Đậu</v>
      </c>
      <c r="T26" s="16"/>
      <c r="U26" s="3"/>
      <c r="V26" s="166" t="s">
        <v>29</v>
      </c>
      <c r="W26" s="151"/>
      <c r="X26" s="150" t="s">
        <v>30</v>
      </c>
      <c r="Y26" s="151"/>
      <c r="Z26" s="152" t="s">
        <v>31</v>
      </c>
      <c r="AA26" s="151"/>
      <c r="AB26" s="3"/>
      <c r="AC26" s="164" t="s">
        <v>54</v>
      </c>
      <c r="AD26" s="165"/>
      <c r="AE26" s="165"/>
      <c r="AF26" s="165"/>
      <c r="AG26" s="165"/>
      <c r="AH26" s="151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customHeight="1">
      <c r="A27" s="73">
        <v>16</v>
      </c>
      <c r="B27" s="75" t="s">
        <v>174</v>
      </c>
      <c r="C27" s="35">
        <v>5.4</v>
      </c>
      <c r="D27" s="35">
        <v>8.5</v>
      </c>
      <c r="E27" s="35">
        <v>6</v>
      </c>
      <c r="F27" s="35"/>
      <c r="G27" s="35"/>
      <c r="H27" s="35"/>
      <c r="I27" s="9" t="str">
        <f t="shared" si="0"/>
        <v/>
      </c>
      <c r="J27" s="35">
        <v>4.75</v>
      </c>
      <c r="K27" s="35">
        <v>8.75</v>
      </c>
      <c r="L27" s="35">
        <v>7.25</v>
      </c>
      <c r="M27" s="9">
        <f t="shared" si="1"/>
        <v>6.916666666666667</v>
      </c>
      <c r="N27" s="64">
        <v>8.3000000000000007</v>
      </c>
      <c r="O27" s="61">
        <v>2</v>
      </c>
      <c r="P27" s="12"/>
      <c r="Q27" s="13">
        <f t="shared" si="5"/>
        <v>7.7</v>
      </c>
      <c r="R27" s="37" t="str">
        <f t="shared" si="3"/>
        <v/>
      </c>
      <c r="S27" s="15" t="str">
        <f t="shared" si="4"/>
        <v>Đậu</v>
      </c>
      <c r="T27" s="16"/>
      <c r="U27" s="3"/>
      <c r="V27" s="6" t="s">
        <v>33</v>
      </c>
      <c r="W27" s="6" t="s">
        <v>34</v>
      </c>
      <c r="X27" s="6" t="s">
        <v>33</v>
      </c>
      <c r="Y27" s="6" t="s">
        <v>34</v>
      </c>
      <c r="Z27" s="6" t="s">
        <v>33</v>
      </c>
      <c r="AA27" s="6" t="s">
        <v>34</v>
      </c>
      <c r="AB27" s="3"/>
      <c r="AC27" s="166" t="s">
        <v>29</v>
      </c>
      <c r="AD27" s="151"/>
      <c r="AE27" s="150" t="s">
        <v>30</v>
      </c>
      <c r="AF27" s="151"/>
      <c r="AG27" s="152" t="s">
        <v>31</v>
      </c>
      <c r="AH27" s="151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customHeight="1">
      <c r="A28" s="73">
        <v>17</v>
      </c>
      <c r="B28" s="75" t="s">
        <v>175</v>
      </c>
      <c r="C28" s="35">
        <v>6</v>
      </c>
      <c r="D28" s="35">
        <v>8</v>
      </c>
      <c r="E28" s="35">
        <v>5.2</v>
      </c>
      <c r="F28" s="35"/>
      <c r="G28" s="35"/>
      <c r="H28" s="35"/>
      <c r="I28" s="9" t="str">
        <f t="shared" si="0"/>
        <v/>
      </c>
      <c r="J28" s="35">
        <v>3.75</v>
      </c>
      <c r="K28" s="35">
        <v>9</v>
      </c>
      <c r="L28" s="35">
        <v>8</v>
      </c>
      <c r="M28" s="9">
        <f t="shared" si="1"/>
        <v>6.916666666666667</v>
      </c>
      <c r="N28" s="64">
        <v>8.9</v>
      </c>
      <c r="O28" s="61">
        <v>2</v>
      </c>
      <c r="P28" s="12"/>
      <c r="Q28" s="13">
        <f t="shared" si="5"/>
        <v>7.4</v>
      </c>
      <c r="R28" s="77" t="str">
        <f t="shared" si="3"/>
        <v/>
      </c>
      <c r="S28" s="15" t="str">
        <f t="shared" si="4"/>
        <v>Đậu</v>
      </c>
      <c r="T28" s="16"/>
      <c r="U28" s="3"/>
      <c r="V28" s="6">
        <f>COUNTIF(F12:F46,"&lt;=3")</f>
        <v>0</v>
      </c>
      <c r="W28" s="6">
        <f>IF(OR(B12:B28=""),"",V28/COUNTA(B12:B46)*100)</f>
        <v>0</v>
      </c>
      <c r="X28" s="6">
        <f>COUNTIF(F12:F46,"&gt;=5")</f>
        <v>15</v>
      </c>
      <c r="Y28" s="6">
        <f>IF(OR(B12:B28=""),"",X28/COUNTA(B12:B46)*100)</f>
        <v>42.857142857142854</v>
      </c>
      <c r="Z28" s="6">
        <f>COUNTIF(F12:F46,"&gt;=8")</f>
        <v>3</v>
      </c>
      <c r="AA28" s="6">
        <f>IF(OR(B12:B28=""),"",Z28/COUNTA(B12:B46)*100)</f>
        <v>8.5714285714285712</v>
      </c>
      <c r="AB28" s="3"/>
      <c r="AC28" s="6" t="s">
        <v>33</v>
      </c>
      <c r="AD28" s="6" t="s">
        <v>34</v>
      </c>
      <c r="AE28" s="6" t="s">
        <v>33</v>
      </c>
      <c r="AF28" s="6" t="s">
        <v>34</v>
      </c>
      <c r="AG28" s="6" t="s">
        <v>33</v>
      </c>
      <c r="AH28" s="6" t="s">
        <v>34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customHeight="1">
      <c r="A29" s="73">
        <v>18</v>
      </c>
      <c r="B29" s="75" t="s">
        <v>176</v>
      </c>
      <c r="C29" s="35">
        <v>6.2</v>
      </c>
      <c r="D29" s="35">
        <v>7.8</v>
      </c>
      <c r="E29" s="35">
        <v>4.2</v>
      </c>
      <c r="F29" s="35">
        <v>6.75</v>
      </c>
      <c r="G29" s="35">
        <v>7.5</v>
      </c>
      <c r="H29" s="35">
        <v>3.5</v>
      </c>
      <c r="I29" s="9">
        <f t="shared" si="0"/>
        <v>5.916666666666667</v>
      </c>
      <c r="J29" s="35"/>
      <c r="K29" s="35"/>
      <c r="L29" s="35"/>
      <c r="M29" s="9" t="str">
        <f t="shared" si="1"/>
        <v/>
      </c>
      <c r="N29" s="64">
        <v>8.5</v>
      </c>
      <c r="O29" s="61">
        <v>2</v>
      </c>
      <c r="P29" s="12"/>
      <c r="Q29" s="13">
        <f t="shared" si="5"/>
        <v>7.2</v>
      </c>
      <c r="R29" s="37" t="str">
        <f t="shared" si="3"/>
        <v>Đậu</v>
      </c>
      <c r="S29" s="15" t="str">
        <f t="shared" si="4"/>
        <v/>
      </c>
      <c r="T29" s="16"/>
      <c r="U29" s="3"/>
      <c r="V29" s="3"/>
      <c r="W29" s="3"/>
      <c r="X29" s="3"/>
      <c r="Y29" s="3"/>
      <c r="Z29" s="3"/>
      <c r="AA29" s="3"/>
      <c r="AB29" s="3"/>
      <c r="AC29" s="6">
        <f>COUNTIF(L12:L46,"&lt;=3")</f>
        <v>0</v>
      </c>
      <c r="AD29" s="6">
        <f>IF(OR(B12:B30=""),"",AC29/COUNTA(B12:B46)*100)</f>
        <v>0</v>
      </c>
      <c r="AE29" s="6">
        <f>COUNTIF(L12:L46,"&gt;=5")</f>
        <v>18</v>
      </c>
      <c r="AF29" s="6">
        <f>IF(OR(B12:B30=""),"",AE29/COUNTA(B12:B46)*100)</f>
        <v>51.428571428571423</v>
      </c>
      <c r="AG29" s="6">
        <f>COUNTIF(L12:L46,"&gt;=8")</f>
        <v>4</v>
      </c>
      <c r="AH29" s="6">
        <f>IF(OR(B12:B30=""),"",AG29/COUNTA(B12:B46)*100)</f>
        <v>11.428571428571429</v>
      </c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customHeight="1">
      <c r="A30" s="73">
        <v>19</v>
      </c>
      <c r="B30" s="75" t="s">
        <v>177</v>
      </c>
      <c r="C30" s="35">
        <v>6.4</v>
      </c>
      <c r="D30" s="35">
        <v>8.8000000000000007</v>
      </c>
      <c r="E30" s="35">
        <v>7</v>
      </c>
      <c r="F30" s="35"/>
      <c r="G30" s="35"/>
      <c r="H30" s="35"/>
      <c r="I30" s="9" t="str">
        <f t="shared" si="0"/>
        <v/>
      </c>
      <c r="J30" s="35">
        <v>6</v>
      </c>
      <c r="K30" s="35">
        <v>7.5</v>
      </c>
      <c r="L30" s="35">
        <v>8</v>
      </c>
      <c r="M30" s="9">
        <f t="shared" si="1"/>
        <v>7.166666666666667</v>
      </c>
      <c r="N30" s="64">
        <v>8.8000000000000007</v>
      </c>
      <c r="O30" s="61">
        <v>2</v>
      </c>
      <c r="P30" s="12"/>
      <c r="Q30" s="13">
        <f t="shared" si="5"/>
        <v>8</v>
      </c>
      <c r="R30" s="37" t="str">
        <f t="shared" si="3"/>
        <v/>
      </c>
      <c r="S30" s="15" t="str">
        <f t="shared" si="4"/>
        <v>Đậu</v>
      </c>
      <c r="T30" s="16"/>
      <c r="U30" s="3"/>
      <c r="V30" s="164" t="s">
        <v>59</v>
      </c>
      <c r="W30" s="165"/>
      <c r="X30" s="165"/>
      <c r="Y30" s="165"/>
      <c r="Z30" s="165"/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5.75" customHeight="1">
      <c r="A31" s="73">
        <v>20</v>
      </c>
      <c r="B31" s="75" t="s">
        <v>178</v>
      </c>
      <c r="C31" s="35">
        <v>6.8</v>
      </c>
      <c r="D31" s="35">
        <v>8.3000000000000007</v>
      </c>
      <c r="E31" s="35">
        <v>6.4</v>
      </c>
      <c r="F31" s="35">
        <v>8</v>
      </c>
      <c r="G31" s="35">
        <v>7.75</v>
      </c>
      <c r="H31" s="35">
        <v>5.5</v>
      </c>
      <c r="I31" s="9">
        <f t="shared" si="0"/>
        <v>7.083333333333333</v>
      </c>
      <c r="J31" s="35"/>
      <c r="K31" s="35"/>
      <c r="L31" s="35"/>
      <c r="M31" s="9" t="str">
        <f t="shared" si="1"/>
        <v/>
      </c>
      <c r="N31" s="64">
        <v>8.6999999999999993</v>
      </c>
      <c r="O31" s="61">
        <v>2</v>
      </c>
      <c r="P31" s="12"/>
      <c r="Q31" s="13">
        <f t="shared" si="5"/>
        <v>8</v>
      </c>
      <c r="R31" s="37" t="str">
        <f t="shared" si="3"/>
        <v>Đậu</v>
      </c>
      <c r="S31" s="15" t="str">
        <f t="shared" si="4"/>
        <v/>
      </c>
      <c r="T31" s="16"/>
      <c r="U31" s="3"/>
      <c r="V31" s="166" t="s">
        <v>29</v>
      </c>
      <c r="W31" s="151"/>
      <c r="X31" s="150" t="s">
        <v>30</v>
      </c>
      <c r="Y31" s="151"/>
      <c r="Z31" s="152" t="s">
        <v>31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5.75" customHeight="1">
      <c r="A32" s="73">
        <v>21</v>
      </c>
      <c r="B32" s="75" t="s">
        <v>179</v>
      </c>
      <c r="C32" s="35">
        <v>8.4</v>
      </c>
      <c r="D32" s="35">
        <v>5.5</v>
      </c>
      <c r="E32" s="35">
        <v>5.8</v>
      </c>
      <c r="F32" s="35">
        <v>8.5</v>
      </c>
      <c r="G32" s="35">
        <v>7.5</v>
      </c>
      <c r="H32" s="35">
        <v>5</v>
      </c>
      <c r="I32" s="9">
        <f t="shared" si="0"/>
        <v>7</v>
      </c>
      <c r="J32" s="35"/>
      <c r="K32" s="35"/>
      <c r="L32" s="35"/>
      <c r="M32" s="9" t="str">
        <f t="shared" si="1"/>
        <v/>
      </c>
      <c r="N32" s="64">
        <v>8.6</v>
      </c>
      <c r="O32" s="61">
        <v>2</v>
      </c>
      <c r="P32" s="12"/>
      <c r="Q32" s="13">
        <f t="shared" si="5"/>
        <v>7.6</v>
      </c>
      <c r="R32" s="37" t="str">
        <f t="shared" si="3"/>
        <v>Đậu</v>
      </c>
      <c r="S32" s="15" t="str">
        <f t="shared" si="4"/>
        <v/>
      </c>
      <c r="T32" s="16"/>
      <c r="U32" s="3"/>
      <c r="V32" s="6" t="s">
        <v>33</v>
      </c>
      <c r="W32" s="6" t="s">
        <v>34</v>
      </c>
      <c r="X32" s="6" t="s">
        <v>33</v>
      </c>
      <c r="Y32" s="6" t="s">
        <v>34</v>
      </c>
      <c r="Z32" s="6" t="s">
        <v>33</v>
      </c>
      <c r="AA32" s="6" t="s">
        <v>34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customHeight="1">
      <c r="A33" s="73">
        <v>22</v>
      </c>
      <c r="B33" s="75" t="s">
        <v>180</v>
      </c>
      <c r="C33" s="35">
        <v>6.8</v>
      </c>
      <c r="D33" s="35">
        <v>7.5</v>
      </c>
      <c r="E33" s="35">
        <v>4.8</v>
      </c>
      <c r="F33" s="35">
        <v>7</v>
      </c>
      <c r="G33" s="35">
        <v>6.75</v>
      </c>
      <c r="H33" s="35">
        <v>5.25</v>
      </c>
      <c r="I33" s="9">
        <f t="shared" si="0"/>
        <v>6.333333333333333</v>
      </c>
      <c r="J33" s="35"/>
      <c r="K33" s="35"/>
      <c r="L33" s="35"/>
      <c r="M33" s="9" t="str">
        <f t="shared" si="1"/>
        <v/>
      </c>
      <c r="N33" s="64">
        <v>8.9</v>
      </c>
      <c r="O33" s="61">
        <v>2</v>
      </c>
      <c r="P33" s="12"/>
      <c r="Q33" s="13">
        <f t="shared" si="5"/>
        <v>7.4</v>
      </c>
      <c r="R33" s="37" t="str">
        <f t="shared" si="3"/>
        <v>Đậu</v>
      </c>
      <c r="S33" s="15" t="str">
        <f t="shared" si="4"/>
        <v/>
      </c>
      <c r="T33" s="16"/>
      <c r="U33" s="3"/>
      <c r="V33" s="6">
        <f>COUNTIF(G12:G46,"&lt;=3")</f>
        <v>0</v>
      </c>
      <c r="W33" s="6">
        <f>IF(OR(B12:B34=""),"",V33/COUNTA(B12:B46)*100)</f>
        <v>0</v>
      </c>
      <c r="X33" s="6">
        <f>COUNTIF(G12:G46,"&gt;=5")</f>
        <v>16</v>
      </c>
      <c r="Y33" s="6">
        <f>IF(OR(B12:B34=""),"",X33/COUNTA(B12:B46)*100)</f>
        <v>45.714285714285715</v>
      </c>
      <c r="Z33" s="6">
        <f>COUNTIF(G12:G46,"&gt;=8")</f>
        <v>1</v>
      </c>
      <c r="AA33" s="6">
        <f>IF(OR(B12:B34=""),"",Z33/COUNTA(B12:B46)*100)</f>
        <v>2.8571428571428572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customHeight="1">
      <c r="A34" s="73">
        <v>23</v>
      </c>
      <c r="B34" s="75" t="s">
        <v>181</v>
      </c>
      <c r="C34" s="35">
        <v>7</v>
      </c>
      <c r="D34" s="35">
        <v>8.5</v>
      </c>
      <c r="E34" s="35">
        <v>4.8</v>
      </c>
      <c r="F34" s="35">
        <v>8</v>
      </c>
      <c r="G34" s="35">
        <v>7.25</v>
      </c>
      <c r="H34" s="35">
        <v>4.5</v>
      </c>
      <c r="I34" s="9">
        <f t="shared" si="0"/>
        <v>6.583333333333333</v>
      </c>
      <c r="J34" s="35"/>
      <c r="K34" s="35"/>
      <c r="L34" s="35"/>
      <c r="M34" s="9" t="str">
        <f t="shared" si="1"/>
        <v/>
      </c>
      <c r="N34" s="64">
        <v>8.9</v>
      </c>
      <c r="O34" s="61">
        <v>2</v>
      </c>
      <c r="P34" s="12"/>
      <c r="Q34" s="13">
        <f t="shared" si="5"/>
        <v>7.7</v>
      </c>
      <c r="R34" s="37" t="str">
        <f t="shared" si="3"/>
        <v>Đậu</v>
      </c>
      <c r="S34" s="15" t="str">
        <f t="shared" si="4"/>
        <v/>
      </c>
      <c r="T34" s="1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customHeight="1">
      <c r="A35" s="73">
        <v>24</v>
      </c>
      <c r="B35" s="75" t="s">
        <v>182</v>
      </c>
      <c r="C35" s="35">
        <v>6</v>
      </c>
      <c r="D35" s="35">
        <v>8.5</v>
      </c>
      <c r="E35" s="35">
        <v>6.2</v>
      </c>
      <c r="F35" s="35"/>
      <c r="G35" s="35"/>
      <c r="H35" s="35"/>
      <c r="I35" s="9" t="str">
        <f t="shared" si="0"/>
        <v/>
      </c>
      <c r="J35" s="35">
        <v>5.25</v>
      </c>
      <c r="K35" s="35">
        <v>8</v>
      </c>
      <c r="L35" s="35">
        <v>7</v>
      </c>
      <c r="M35" s="9">
        <f t="shared" si="1"/>
        <v>6.75</v>
      </c>
      <c r="N35" s="64">
        <v>8.5</v>
      </c>
      <c r="O35" s="61">
        <v>2</v>
      </c>
      <c r="P35" s="12"/>
      <c r="Q35" s="13">
        <f t="shared" si="5"/>
        <v>7.8</v>
      </c>
      <c r="R35" s="37" t="str">
        <f t="shared" si="3"/>
        <v/>
      </c>
      <c r="S35" s="15" t="str">
        <f t="shared" si="4"/>
        <v>Đậu</v>
      </c>
      <c r="T35" s="1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customHeight="1">
      <c r="A36" s="73">
        <v>25</v>
      </c>
      <c r="B36" s="75" t="s">
        <v>183</v>
      </c>
      <c r="C36" s="35">
        <v>5</v>
      </c>
      <c r="D36" s="35">
        <v>7</v>
      </c>
      <c r="E36" s="35">
        <v>5.6</v>
      </c>
      <c r="F36" s="35"/>
      <c r="G36" s="35"/>
      <c r="H36" s="35"/>
      <c r="I36" s="9" t="str">
        <f t="shared" si="0"/>
        <v/>
      </c>
      <c r="J36" s="35">
        <v>5.25</v>
      </c>
      <c r="K36" s="35">
        <v>7.5</v>
      </c>
      <c r="L36" s="35">
        <v>6.25</v>
      </c>
      <c r="M36" s="9">
        <f t="shared" si="1"/>
        <v>6.333333333333333</v>
      </c>
      <c r="N36" s="64">
        <v>8</v>
      </c>
      <c r="O36" s="61">
        <v>2</v>
      </c>
      <c r="P36" s="12"/>
      <c r="Q36" s="13">
        <f t="shared" si="5"/>
        <v>7.1</v>
      </c>
      <c r="R36" s="37" t="str">
        <f t="shared" si="3"/>
        <v/>
      </c>
      <c r="S36" s="15" t="str">
        <f t="shared" si="4"/>
        <v>Đậu</v>
      </c>
      <c r="T36" s="16"/>
      <c r="U36" s="3"/>
      <c r="V36" s="3"/>
      <c r="W36" s="167" t="s">
        <v>66</v>
      </c>
      <c r="X36" s="151"/>
      <c r="Y36" s="168" t="s">
        <v>67</v>
      </c>
      <c r="Z36" s="151"/>
      <c r="AA36" s="169" t="s">
        <v>68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5.75" customHeight="1">
      <c r="A37" s="73">
        <v>26</v>
      </c>
      <c r="B37" s="75" t="s">
        <v>184</v>
      </c>
      <c r="C37" s="35">
        <v>7.4</v>
      </c>
      <c r="D37" s="35">
        <v>5.5</v>
      </c>
      <c r="E37" s="35">
        <v>3</v>
      </c>
      <c r="F37" s="35"/>
      <c r="G37" s="35"/>
      <c r="H37" s="35"/>
      <c r="I37" s="9" t="str">
        <f t="shared" si="0"/>
        <v/>
      </c>
      <c r="J37" s="35">
        <v>3.5</v>
      </c>
      <c r="K37" s="35">
        <v>6.25</v>
      </c>
      <c r="L37" s="35">
        <v>7</v>
      </c>
      <c r="M37" s="9">
        <f t="shared" si="1"/>
        <v>5.583333333333333</v>
      </c>
      <c r="N37" s="64">
        <v>7.7</v>
      </c>
      <c r="O37" s="61">
        <v>2</v>
      </c>
      <c r="P37" s="12"/>
      <c r="Q37" s="13">
        <f t="shared" si="5"/>
        <v>6.5</v>
      </c>
      <c r="R37" s="37" t="str">
        <f t="shared" si="3"/>
        <v/>
      </c>
      <c r="S37" s="15" t="str">
        <f t="shared" si="4"/>
        <v>Đậu</v>
      </c>
      <c r="T37" s="16"/>
      <c r="U37" s="3"/>
      <c r="V37" s="3"/>
      <c r="W37" s="19" t="s">
        <v>70</v>
      </c>
      <c r="X37" s="20" t="s">
        <v>71</v>
      </c>
      <c r="Y37" s="21" t="s">
        <v>70</v>
      </c>
      <c r="Z37" s="22" t="s">
        <v>71</v>
      </c>
      <c r="AA37" s="21" t="s">
        <v>70</v>
      </c>
      <c r="AB37" s="22" t="s">
        <v>71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5.75" customHeight="1">
      <c r="A38" s="73">
        <v>27</v>
      </c>
      <c r="B38" s="75" t="s">
        <v>185</v>
      </c>
      <c r="C38" s="35">
        <v>6.8</v>
      </c>
      <c r="D38" s="35">
        <v>8.5</v>
      </c>
      <c r="E38" s="35">
        <v>5.2</v>
      </c>
      <c r="F38" s="35">
        <v>7</v>
      </c>
      <c r="G38" s="35">
        <v>7.5</v>
      </c>
      <c r="H38" s="35">
        <v>6.25</v>
      </c>
      <c r="I38" s="9">
        <f t="shared" si="0"/>
        <v>6.916666666666667</v>
      </c>
      <c r="J38" s="35"/>
      <c r="K38" s="35"/>
      <c r="L38" s="35"/>
      <c r="M38" s="9" t="str">
        <f t="shared" si="1"/>
        <v/>
      </c>
      <c r="N38" s="64">
        <v>9</v>
      </c>
      <c r="O38" s="61">
        <v>2</v>
      </c>
      <c r="P38" s="12"/>
      <c r="Q38" s="13">
        <f t="shared" si="5"/>
        <v>7.5</v>
      </c>
      <c r="R38" s="37" t="str">
        <f t="shared" si="3"/>
        <v>Đậu</v>
      </c>
      <c r="S38" s="15" t="str">
        <f t="shared" si="4"/>
        <v/>
      </c>
      <c r="T38" s="16"/>
      <c r="U38" s="3"/>
      <c r="V38" s="3"/>
      <c r="W38" s="23">
        <f>COUNTIF(R12:R43,"Đậu")</f>
        <v>15</v>
      </c>
      <c r="X38" s="23">
        <f>COUNTIF(R12:R43,"Hỏng")</f>
        <v>0</v>
      </c>
      <c r="Y38" s="23">
        <f>COUNTIF(S12:S43,"Đậu")</f>
        <v>17</v>
      </c>
      <c r="Z38" s="23">
        <f>COUNTIF(S12:S43,"Hỏng")</f>
        <v>0</v>
      </c>
      <c r="AA38" s="24">
        <f t="shared" ref="AA38:AB38" si="6">SUM(W38,Y38)</f>
        <v>32</v>
      </c>
      <c r="AB38" s="24">
        <f t="shared" si="6"/>
        <v>0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15.75" customHeight="1">
      <c r="A39" s="73">
        <v>28</v>
      </c>
      <c r="B39" s="75" t="s">
        <v>186</v>
      </c>
      <c r="C39" s="35">
        <v>4.5999999999999996</v>
      </c>
      <c r="D39" s="35">
        <v>7.3</v>
      </c>
      <c r="E39" s="35">
        <v>5.8</v>
      </c>
      <c r="F39" s="35"/>
      <c r="G39" s="35"/>
      <c r="H39" s="35"/>
      <c r="I39" s="9" t="str">
        <f t="shared" si="0"/>
        <v/>
      </c>
      <c r="J39" s="35">
        <v>5.25</v>
      </c>
      <c r="K39" s="35">
        <v>8</v>
      </c>
      <c r="L39" s="35">
        <v>7.75</v>
      </c>
      <c r="M39" s="9">
        <f t="shared" si="1"/>
        <v>7</v>
      </c>
      <c r="N39" s="64">
        <v>8.6</v>
      </c>
      <c r="O39" s="61">
        <v>2</v>
      </c>
      <c r="P39" s="12"/>
      <c r="Q39" s="13">
        <f t="shared" si="5"/>
        <v>7.4</v>
      </c>
      <c r="R39" s="37" t="str">
        <f t="shared" si="3"/>
        <v/>
      </c>
      <c r="S39" s="15" t="str">
        <f t="shared" si="4"/>
        <v>Đậu</v>
      </c>
      <c r="T39" s="1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customHeight="1">
      <c r="A40" s="73">
        <v>29</v>
      </c>
      <c r="B40" s="75" t="s">
        <v>187</v>
      </c>
      <c r="C40" s="25">
        <v>7.2</v>
      </c>
      <c r="D40" s="25">
        <v>8.5</v>
      </c>
      <c r="E40" s="25">
        <v>8</v>
      </c>
      <c r="F40" s="25"/>
      <c r="G40" s="25"/>
      <c r="H40" s="25"/>
      <c r="I40" s="26" t="str">
        <f t="shared" si="0"/>
        <v/>
      </c>
      <c r="J40" s="25">
        <v>5.75</v>
      </c>
      <c r="K40" s="25">
        <v>8.5</v>
      </c>
      <c r="L40" s="25">
        <v>6.25</v>
      </c>
      <c r="M40" s="26">
        <f t="shared" si="1"/>
        <v>6.833333333333333</v>
      </c>
      <c r="N40" s="64">
        <v>8.6999999999999993</v>
      </c>
      <c r="O40" s="61">
        <v>2</v>
      </c>
      <c r="P40" s="27"/>
      <c r="Q40" s="13">
        <f t="shared" si="5"/>
        <v>8.3000000000000007</v>
      </c>
      <c r="R40" s="37" t="str">
        <f t="shared" si="3"/>
        <v/>
      </c>
      <c r="S40" s="15" t="str">
        <f t="shared" si="4"/>
        <v>Đậu</v>
      </c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customHeight="1">
      <c r="A41" s="73">
        <v>30</v>
      </c>
      <c r="B41" s="75" t="s">
        <v>188</v>
      </c>
      <c r="C41" s="25">
        <v>8.6</v>
      </c>
      <c r="D41" s="25">
        <v>6.8</v>
      </c>
      <c r="E41" s="25">
        <v>6.8</v>
      </c>
      <c r="F41" s="25">
        <v>7.75</v>
      </c>
      <c r="G41" s="25">
        <v>8.5</v>
      </c>
      <c r="H41" s="25">
        <v>7.75</v>
      </c>
      <c r="I41" s="26">
        <f t="shared" si="0"/>
        <v>8</v>
      </c>
      <c r="J41" s="25"/>
      <c r="K41" s="25"/>
      <c r="L41" s="25"/>
      <c r="M41" s="26" t="str">
        <f t="shared" si="1"/>
        <v/>
      </c>
      <c r="N41" s="64">
        <v>9.1999999999999993</v>
      </c>
      <c r="O41" s="61">
        <v>2</v>
      </c>
      <c r="P41" s="27"/>
      <c r="Q41" s="13">
        <f t="shared" si="5"/>
        <v>8.1999999999999993</v>
      </c>
      <c r="R41" s="37" t="str">
        <f t="shared" si="3"/>
        <v>Đậu</v>
      </c>
      <c r="S41" s="15" t="str">
        <f t="shared" si="4"/>
        <v/>
      </c>
      <c r="T41" s="1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customHeight="1">
      <c r="A42" s="79">
        <v>31</v>
      </c>
      <c r="B42" s="75" t="s">
        <v>189</v>
      </c>
      <c r="C42" s="80">
        <v>7.2</v>
      </c>
      <c r="D42" s="80">
        <v>8.8000000000000007</v>
      </c>
      <c r="E42" s="80">
        <v>5.8</v>
      </c>
      <c r="F42" s="80">
        <v>7.25</v>
      </c>
      <c r="G42" s="80">
        <v>6.25</v>
      </c>
      <c r="H42" s="80">
        <v>7</v>
      </c>
      <c r="I42" s="26">
        <f t="shared" si="0"/>
        <v>6.833333333333333</v>
      </c>
      <c r="J42" s="80"/>
      <c r="K42" s="80"/>
      <c r="L42" s="80"/>
      <c r="M42" s="50" t="str">
        <f t="shared" si="1"/>
        <v/>
      </c>
      <c r="N42" s="64">
        <v>8.9</v>
      </c>
      <c r="O42" s="61">
        <v>2</v>
      </c>
      <c r="P42" s="81"/>
      <c r="Q42" s="13">
        <f t="shared" si="5"/>
        <v>8.1</v>
      </c>
      <c r="R42" s="82" t="str">
        <f t="shared" si="3"/>
        <v>Đậu</v>
      </c>
      <c r="S42" s="15" t="str">
        <f t="shared" si="4"/>
        <v/>
      </c>
      <c r="T42" s="49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.75" customHeight="1">
      <c r="A43" s="73">
        <v>32</v>
      </c>
      <c r="B43" s="75" t="s">
        <v>190</v>
      </c>
      <c r="C43" s="25">
        <v>7.8</v>
      </c>
      <c r="D43" s="25">
        <v>8.3000000000000007</v>
      </c>
      <c r="E43" s="25">
        <v>3.4</v>
      </c>
      <c r="F43" s="25">
        <v>5.25</v>
      </c>
      <c r="G43" s="25">
        <v>5.5</v>
      </c>
      <c r="H43" s="25">
        <v>4.25</v>
      </c>
      <c r="I43" s="26">
        <f t="shared" si="0"/>
        <v>5</v>
      </c>
      <c r="J43" s="25"/>
      <c r="K43" s="25"/>
      <c r="L43" s="25"/>
      <c r="M43" s="50" t="str">
        <f t="shared" si="1"/>
        <v/>
      </c>
      <c r="N43" s="64">
        <v>8.8000000000000007</v>
      </c>
      <c r="O43" s="61">
        <v>2</v>
      </c>
      <c r="P43" s="27"/>
      <c r="Q43" s="13">
        <f t="shared" si="5"/>
        <v>7.3</v>
      </c>
      <c r="R43" s="82" t="str">
        <f t="shared" si="3"/>
        <v>Đậu</v>
      </c>
      <c r="S43" s="15" t="str">
        <f t="shared" si="4"/>
        <v/>
      </c>
      <c r="T43" s="1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15.75" customHeight="1">
      <c r="A44" s="79">
        <v>33</v>
      </c>
      <c r="B44" s="75" t="s">
        <v>191</v>
      </c>
      <c r="C44" s="83"/>
      <c r="D44" s="25"/>
      <c r="E44" s="83"/>
      <c r="F44" s="53"/>
      <c r="G44" s="53"/>
      <c r="H44" s="53"/>
      <c r="I44" s="26" t="str">
        <f t="shared" si="0"/>
        <v/>
      </c>
      <c r="J44" s="53"/>
      <c r="K44" s="53"/>
      <c r="L44" s="53"/>
      <c r="M44" s="50" t="str">
        <f t="shared" si="1"/>
        <v/>
      </c>
      <c r="N44" s="64">
        <v>8</v>
      </c>
      <c r="O44" s="61">
        <v>2</v>
      </c>
      <c r="P44" s="53"/>
      <c r="Q44" s="13" t="e">
        <f t="shared" si="5"/>
        <v>#VALUE!</v>
      </c>
      <c r="R44" s="82" t="str">
        <f t="shared" si="3"/>
        <v/>
      </c>
      <c r="S44" s="15" t="str">
        <f t="shared" si="4"/>
        <v/>
      </c>
      <c r="T44" s="183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1:44" ht="15.75" customHeight="1">
      <c r="A45" s="73">
        <v>34</v>
      </c>
      <c r="B45" s="75" t="s">
        <v>192</v>
      </c>
      <c r="C45" s="25">
        <v>6.8</v>
      </c>
      <c r="D45" s="25">
        <v>6</v>
      </c>
      <c r="E45" s="25">
        <v>6</v>
      </c>
      <c r="F45" s="25">
        <v>7</v>
      </c>
      <c r="G45" s="25">
        <v>6.5</v>
      </c>
      <c r="H45" s="25">
        <v>5.5</v>
      </c>
      <c r="I45" s="26">
        <f t="shared" si="0"/>
        <v>6.333333333333333</v>
      </c>
      <c r="J45" s="25"/>
      <c r="K45" s="25"/>
      <c r="L45" s="25"/>
      <c r="M45" s="50" t="str">
        <f t="shared" si="1"/>
        <v/>
      </c>
      <c r="N45" s="64">
        <v>7.7</v>
      </c>
      <c r="O45" s="61">
        <v>2</v>
      </c>
      <c r="P45" s="16"/>
      <c r="Q45" s="13">
        <f t="shared" si="5"/>
        <v>7.1</v>
      </c>
      <c r="R45" s="82" t="str">
        <f t="shared" si="3"/>
        <v>Đậu</v>
      </c>
      <c r="S45" s="15" t="str">
        <f t="shared" si="4"/>
        <v/>
      </c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5.75" customHeight="1">
      <c r="A46" s="79">
        <v>35</v>
      </c>
      <c r="B46" s="75" t="s">
        <v>193</v>
      </c>
      <c r="C46" s="25">
        <v>7.4</v>
      </c>
      <c r="D46" s="25">
        <v>8</v>
      </c>
      <c r="E46" s="25">
        <v>3.6</v>
      </c>
      <c r="F46" s="25"/>
      <c r="G46" s="25"/>
      <c r="H46" s="25"/>
      <c r="I46" s="26" t="str">
        <f t="shared" si="0"/>
        <v/>
      </c>
      <c r="J46" s="25">
        <v>2.75</v>
      </c>
      <c r="K46" s="25">
        <v>5.75</v>
      </c>
      <c r="L46" s="25">
        <v>5.25</v>
      </c>
      <c r="M46" s="50">
        <f t="shared" si="1"/>
        <v>4.583333333333333</v>
      </c>
      <c r="N46" s="64">
        <v>8.6999999999999993</v>
      </c>
      <c r="O46" s="61">
        <v>2</v>
      </c>
      <c r="P46" s="16"/>
      <c r="Q46" s="13">
        <f t="shared" si="5"/>
        <v>6.8</v>
      </c>
      <c r="R46" s="82" t="str">
        <f t="shared" si="3"/>
        <v/>
      </c>
      <c r="S46" s="15" t="str">
        <f t="shared" si="4"/>
        <v>Đậu</v>
      </c>
      <c r="T46" s="1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5.75" customHeight="1">
      <c r="A47" s="16"/>
      <c r="C47" s="16"/>
      <c r="D47" s="16"/>
      <c r="E47" s="16"/>
      <c r="F47" s="16"/>
      <c r="G47" s="16"/>
      <c r="H47" s="16"/>
      <c r="I47" s="26"/>
      <c r="J47" s="16"/>
      <c r="K47" s="16"/>
      <c r="L47" s="16"/>
      <c r="M47" s="26"/>
      <c r="O47" s="16"/>
      <c r="P47" s="16"/>
      <c r="Q47" s="13" t="e">
        <f t="shared" si="5"/>
        <v>#VALUE!</v>
      </c>
      <c r="R47" s="82"/>
      <c r="S47" s="29"/>
      <c r="T47" s="1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5.75" customHeight="1">
      <c r="A48" s="16"/>
      <c r="B48" s="65"/>
      <c r="C48" s="16"/>
      <c r="D48" s="16"/>
      <c r="E48" s="16"/>
      <c r="F48" s="16"/>
      <c r="G48" s="16"/>
      <c r="H48" s="16"/>
      <c r="I48" s="26"/>
      <c r="J48" s="16"/>
      <c r="K48" s="16"/>
      <c r="L48" s="16"/>
      <c r="M48" s="26"/>
      <c r="N48" s="16"/>
      <c r="O48" s="16"/>
      <c r="P48" s="16"/>
      <c r="Q48" s="13" t="e">
        <f t="shared" ref="Q48:Q50" si="7">ROUND(IF(OR(C48="",D48="",E48=""),"",((((SUM(C48:E48)+IF(OR(I48=""),M48,I48)+O48)/4)*7+N48*3)/10)+P48),1)</f>
        <v>#VALUE!</v>
      </c>
      <c r="R48" s="82"/>
      <c r="S48" s="29"/>
      <c r="T48" s="16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5.75" customHeight="1">
      <c r="A49" s="16"/>
      <c r="B49" s="65"/>
      <c r="C49" s="16"/>
      <c r="D49" s="16"/>
      <c r="E49" s="16"/>
      <c r="F49" s="16"/>
      <c r="G49" s="16"/>
      <c r="H49" s="16"/>
      <c r="I49" s="26"/>
      <c r="J49" s="16"/>
      <c r="K49" s="16"/>
      <c r="L49" s="16"/>
      <c r="M49" s="26"/>
      <c r="N49" s="16"/>
      <c r="O49" s="16"/>
      <c r="P49" s="16"/>
      <c r="Q49" s="13" t="e">
        <f t="shared" si="7"/>
        <v>#VALUE!</v>
      </c>
      <c r="R49" s="82"/>
      <c r="S49" s="29"/>
      <c r="T49" s="16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5.75" customHeight="1">
      <c r="A50" s="16"/>
      <c r="B50" s="65"/>
      <c r="C50" s="16"/>
      <c r="D50" s="16"/>
      <c r="E50" s="16"/>
      <c r="F50" s="16"/>
      <c r="G50" s="16"/>
      <c r="H50" s="16"/>
      <c r="I50" s="26"/>
      <c r="J50" s="16"/>
      <c r="K50" s="16"/>
      <c r="L50" s="16"/>
      <c r="M50" s="26"/>
      <c r="N50" s="16"/>
      <c r="O50" s="16"/>
      <c r="P50" s="16"/>
      <c r="Q50" s="13" t="e">
        <f t="shared" si="7"/>
        <v>#VALUE!</v>
      </c>
      <c r="R50" s="82"/>
      <c r="S50" s="29"/>
      <c r="T50" s="16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5.75" customHeight="1">
      <c r="A51" s="33"/>
      <c r="B51" s="84"/>
      <c r="C51" s="33">
        <f t="shared" ref="C51:E51" si="8">COUNT(C12:C48)</f>
        <v>34</v>
      </c>
      <c r="D51" s="33">
        <f t="shared" si="8"/>
        <v>34</v>
      </c>
      <c r="E51" s="33">
        <f t="shared" si="8"/>
        <v>34</v>
      </c>
      <c r="F51" s="33"/>
      <c r="G51" s="33"/>
      <c r="H51" s="33"/>
      <c r="I51" s="33">
        <f>COUNT(I12:I48)</f>
        <v>16</v>
      </c>
      <c r="J51" s="33"/>
      <c r="K51" s="33"/>
      <c r="L51" s="33"/>
      <c r="M51" s="33">
        <f>COUNT(M12:M48)</f>
        <v>18</v>
      </c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</row>
    <row r="52" spans="1:44" ht="15.75" customHeight="1">
      <c r="A52" s="3"/>
      <c r="B52" s="5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customHeight="1">
      <c r="A53" s="3"/>
      <c r="B53" s="5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customHeight="1">
      <c r="A54" s="3"/>
      <c r="B54" s="5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5.75" customHeight="1">
      <c r="A55" s="3"/>
      <c r="B55" s="5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5.75" customHeight="1">
      <c r="A56" s="3"/>
      <c r="B56" s="5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5.75" customHeight="1">
      <c r="A57" s="3"/>
      <c r="B57" s="5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5.75" customHeight="1">
      <c r="A58" s="3"/>
      <c r="B58" s="5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5.75" customHeight="1">
      <c r="A59" s="3"/>
      <c r="B59" s="5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5.75" customHeight="1">
      <c r="A60" s="3"/>
      <c r="B60" s="5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5.75" customHeight="1">
      <c r="A61" s="3"/>
      <c r="B61" s="5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5.75" customHeight="1">
      <c r="A62" s="3"/>
      <c r="B62" s="5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5.75" customHeight="1">
      <c r="A63" s="3"/>
      <c r="B63" s="5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5.75" customHeight="1">
      <c r="A64" s="3"/>
      <c r="B64" s="5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5.75" customHeight="1">
      <c r="A65" s="3"/>
      <c r="B65" s="5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15.75" customHeight="1">
      <c r="A66" s="3"/>
      <c r="B66" s="5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15.75" customHeight="1">
      <c r="A67" s="3"/>
      <c r="B67" s="5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15.75" customHeight="1">
      <c r="A68" s="3"/>
      <c r="B68" s="5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15.75" customHeight="1">
      <c r="A69" s="3"/>
      <c r="B69" s="5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15.75" customHeight="1">
      <c r="A70" s="3"/>
      <c r="B70" s="5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15.75" customHeight="1">
      <c r="A71" s="3"/>
      <c r="B71" s="5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15.75" customHeight="1">
      <c r="A72" s="3"/>
      <c r="B72" s="5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15.75" customHeight="1">
      <c r="A73" s="3"/>
      <c r="B73" s="5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15.75" customHeight="1">
      <c r="A74" s="3"/>
      <c r="B74" s="5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15.75" customHeight="1">
      <c r="A75" s="3"/>
      <c r="B75" s="5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15.75" customHeight="1">
      <c r="A76" s="3"/>
      <c r="B76" s="5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15.75" customHeight="1">
      <c r="A77" s="3"/>
      <c r="B77" s="5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15.75" customHeight="1">
      <c r="A78" s="3"/>
      <c r="B78" s="5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15.75" customHeight="1">
      <c r="A79" s="3"/>
      <c r="B79" s="5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15.75" customHeight="1">
      <c r="A80" s="3"/>
      <c r="B80" s="5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15.75" customHeight="1">
      <c r="A81" s="3"/>
      <c r="B81" s="5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15.75" customHeight="1">
      <c r="A82" s="3"/>
      <c r="B82" s="5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15.75" customHeight="1">
      <c r="A83" s="3"/>
      <c r="B83" s="5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15.75" customHeight="1">
      <c r="A84" s="3"/>
      <c r="B84" s="5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15.75" customHeight="1">
      <c r="A85" s="3"/>
      <c r="B85" s="5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15.75" customHeight="1">
      <c r="A86" s="3"/>
      <c r="B86" s="5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15.75" customHeight="1">
      <c r="A87" s="3"/>
      <c r="B87" s="5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15.75" customHeight="1">
      <c r="A88" s="3"/>
      <c r="B88" s="5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15.75" customHeight="1">
      <c r="A89" s="3"/>
      <c r="B89" s="5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15.75" customHeight="1">
      <c r="A90" s="3"/>
      <c r="B90" s="5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15.75" customHeight="1">
      <c r="A91" s="3"/>
      <c r="B91" s="5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15.75" customHeight="1">
      <c r="A92" s="3"/>
      <c r="B92" s="5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15.75" customHeight="1">
      <c r="A93" s="3"/>
      <c r="B93" s="5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15.75" customHeight="1">
      <c r="A94" s="3"/>
      <c r="B94" s="5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15.75" customHeight="1">
      <c r="A95" s="3"/>
      <c r="B95" s="5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15.75" customHeight="1">
      <c r="A96" s="3"/>
      <c r="B96" s="5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15.75" customHeight="1">
      <c r="A97" s="3"/>
      <c r="B97" s="5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15.75" customHeight="1">
      <c r="A98" s="3"/>
      <c r="B98" s="5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5.75" customHeight="1">
      <c r="A99" s="3"/>
      <c r="B99" s="5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15.75" customHeight="1">
      <c r="A100" s="3"/>
      <c r="B100" s="5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15.75" customHeight="1">
      <c r="A101" s="3"/>
      <c r="B101" s="5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15.75" customHeight="1">
      <c r="A102" s="3"/>
      <c r="B102" s="5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15.75" customHeight="1">
      <c r="A103" s="3"/>
      <c r="B103" s="5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15.75" customHeight="1">
      <c r="A104" s="3"/>
      <c r="B104" s="5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5.75" customHeight="1">
      <c r="A105" s="3"/>
      <c r="B105" s="5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5.75" customHeight="1">
      <c r="A106" s="3"/>
      <c r="B106" s="5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5.75" customHeight="1">
      <c r="A107" s="3"/>
      <c r="B107" s="5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5.75" customHeight="1">
      <c r="A108" s="3"/>
      <c r="B108" s="5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5.75" customHeight="1">
      <c r="A109" s="3"/>
      <c r="B109" s="5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5.75" customHeight="1">
      <c r="A110" s="3"/>
      <c r="B110" s="5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5.75" customHeight="1">
      <c r="A111" s="3"/>
      <c r="B111" s="5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5.75" customHeight="1">
      <c r="A112" s="3"/>
      <c r="B112" s="5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15.75" customHeight="1">
      <c r="A113" s="3"/>
      <c r="B113" s="5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5.75" customHeight="1">
      <c r="A114" s="3"/>
      <c r="B114" s="5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15.75" customHeight="1">
      <c r="A115" s="3"/>
      <c r="B115" s="5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5.75" customHeight="1">
      <c r="A116" s="3"/>
      <c r="B116" s="5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5.75" customHeight="1">
      <c r="A117" s="3"/>
      <c r="B117" s="5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15.75" customHeight="1">
      <c r="A118" s="3"/>
      <c r="B118" s="5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15.75" customHeight="1">
      <c r="A119" s="3"/>
      <c r="B119" s="5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15.75" customHeight="1">
      <c r="A120" s="3"/>
      <c r="B120" s="5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15.75" customHeight="1">
      <c r="A121" s="3"/>
      <c r="B121" s="5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15.75" customHeight="1">
      <c r="A122" s="3"/>
      <c r="B122" s="5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15.75" customHeight="1">
      <c r="A123" s="3"/>
      <c r="B123" s="5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15.75" customHeight="1">
      <c r="A124" s="3"/>
      <c r="B124" s="5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15.75" customHeight="1">
      <c r="A125" s="3"/>
      <c r="B125" s="5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15.75" customHeight="1">
      <c r="A126" s="3"/>
      <c r="B126" s="5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15.75" customHeight="1">
      <c r="A127" s="3"/>
      <c r="B127" s="5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15.75" customHeight="1">
      <c r="A128" s="3"/>
      <c r="B128" s="5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15.75" customHeight="1">
      <c r="A129" s="3"/>
      <c r="B129" s="5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15.75" customHeight="1">
      <c r="A130" s="3"/>
      <c r="B130" s="5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15.75" customHeight="1">
      <c r="A131" s="3"/>
      <c r="B131" s="5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15.75" customHeight="1">
      <c r="A132" s="3"/>
      <c r="B132" s="5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15.75" customHeight="1">
      <c r="A133" s="3"/>
      <c r="B133" s="5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15.75" customHeight="1">
      <c r="A134" s="3"/>
      <c r="B134" s="5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15.75" customHeight="1">
      <c r="A135" s="3"/>
      <c r="B135" s="5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15.75" customHeight="1">
      <c r="A136" s="3"/>
      <c r="B136" s="5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15.75" customHeight="1">
      <c r="A137" s="3"/>
      <c r="B137" s="5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15.75" customHeight="1">
      <c r="A138" s="3"/>
      <c r="B138" s="5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15.75" customHeight="1">
      <c r="A139" s="3"/>
      <c r="B139" s="5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15.75" customHeight="1">
      <c r="A140" s="3"/>
      <c r="B140" s="5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15.75" customHeight="1">
      <c r="A141" s="3"/>
      <c r="B141" s="5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15.75" customHeight="1">
      <c r="A142" s="3"/>
      <c r="B142" s="5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15.75" customHeight="1">
      <c r="A143" s="3"/>
      <c r="B143" s="5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15.75" customHeight="1">
      <c r="A144" s="3"/>
      <c r="B144" s="5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15.75" customHeight="1">
      <c r="A145" s="3"/>
      <c r="B145" s="5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15.75" customHeight="1">
      <c r="A146" s="3"/>
      <c r="B146" s="5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15.75" customHeight="1">
      <c r="A147" s="3"/>
      <c r="B147" s="5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15.75" customHeight="1">
      <c r="A148" s="3"/>
      <c r="B148" s="5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15.75" customHeight="1">
      <c r="A149" s="3"/>
      <c r="B149" s="5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15.75" customHeight="1">
      <c r="A150" s="3"/>
      <c r="B150" s="5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15.75" customHeight="1">
      <c r="A151" s="3"/>
      <c r="B151" s="5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15.75" customHeight="1">
      <c r="A152" s="3"/>
      <c r="B152" s="5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15.75" customHeight="1">
      <c r="A153" s="3"/>
      <c r="B153" s="5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15.75" customHeight="1">
      <c r="A154" s="3"/>
      <c r="B154" s="5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15.75" customHeight="1">
      <c r="A155" s="3"/>
      <c r="B155" s="5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15.75" customHeight="1">
      <c r="A156" s="3"/>
      <c r="B156" s="5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15.75" customHeight="1">
      <c r="A157" s="3"/>
      <c r="B157" s="5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15.75" customHeight="1">
      <c r="A158" s="3"/>
      <c r="B158" s="5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15.75" customHeight="1">
      <c r="A159" s="3"/>
      <c r="B159" s="5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15.75" customHeight="1">
      <c r="A160" s="3"/>
      <c r="B160" s="5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15.75" customHeight="1">
      <c r="A161" s="3"/>
      <c r="B161" s="5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15.75" customHeight="1">
      <c r="A162" s="3"/>
      <c r="B162" s="5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15.75" customHeight="1">
      <c r="A163" s="3"/>
      <c r="B163" s="5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15.75" customHeight="1">
      <c r="A164" s="3"/>
      <c r="B164" s="5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15.75" customHeight="1">
      <c r="A165" s="3"/>
      <c r="B165" s="5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15.75" customHeight="1">
      <c r="A166" s="3"/>
      <c r="B166" s="5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15.75" customHeight="1">
      <c r="A167" s="3"/>
      <c r="B167" s="5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15.75" customHeight="1">
      <c r="A168" s="3"/>
      <c r="B168" s="5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15.75" customHeight="1">
      <c r="A169" s="3"/>
      <c r="B169" s="5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15.75" customHeight="1">
      <c r="A170" s="3"/>
      <c r="B170" s="5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15.75" customHeight="1">
      <c r="A171" s="3"/>
      <c r="B171" s="5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15.75" customHeight="1">
      <c r="A172" s="3"/>
      <c r="B172" s="5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15.75" customHeight="1">
      <c r="A173" s="3"/>
      <c r="B173" s="5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15.75" customHeight="1">
      <c r="A174" s="3"/>
      <c r="B174" s="5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15.75" customHeight="1">
      <c r="A175" s="3"/>
      <c r="B175" s="5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15.75" customHeight="1">
      <c r="A176" s="3"/>
      <c r="B176" s="5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15.75" customHeight="1">
      <c r="A177" s="3"/>
      <c r="B177" s="5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15.75" customHeight="1">
      <c r="A178" s="3"/>
      <c r="B178" s="5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15.75" customHeight="1">
      <c r="A179" s="3"/>
      <c r="B179" s="5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15.75" customHeight="1">
      <c r="A180" s="3"/>
      <c r="B180" s="5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15.75" customHeight="1">
      <c r="A181" s="3"/>
      <c r="B181" s="5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15.75" customHeight="1">
      <c r="A182" s="3"/>
      <c r="B182" s="5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15.75" customHeight="1">
      <c r="A183" s="3"/>
      <c r="B183" s="5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15.75" customHeight="1">
      <c r="A184" s="3"/>
      <c r="B184" s="5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15.75" customHeight="1">
      <c r="A185" s="3"/>
      <c r="B185" s="5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15.75" customHeight="1">
      <c r="A186" s="3"/>
      <c r="B186" s="5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15.75" customHeight="1">
      <c r="A187" s="3"/>
      <c r="B187" s="5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15.75" customHeight="1">
      <c r="A188" s="3"/>
      <c r="B188" s="5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15.75" customHeight="1">
      <c r="A189" s="3"/>
      <c r="B189" s="5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15.75" customHeight="1">
      <c r="A190" s="3"/>
      <c r="B190" s="5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15.75" customHeight="1">
      <c r="A191" s="3"/>
      <c r="B191" s="5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15.75" customHeight="1">
      <c r="A192" s="3"/>
      <c r="B192" s="5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15.75" customHeight="1">
      <c r="A193" s="3"/>
      <c r="B193" s="5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15.75" customHeight="1">
      <c r="A194" s="3"/>
      <c r="B194" s="5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15.75" customHeight="1">
      <c r="A195" s="3"/>
      <c r="B195" s="5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15.75" customHeight="1">
      <c r="A196" s="3"/>
      <c r="B196" s="5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15.75" customHeight="1">
      <c r="A197" s="3"/>
      <c r="B197" s="5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15.75" customHeight="1">
      <c r="A198" s="3"/>
      <c r="B198" s="5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15.75" customHeight="1">
      <c r="A199" s="3"/>
      <c r="B199" s="5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15.75" customHeight="1">
      <c r="A200" s="3"/>
      <c r="B200" s="5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15.75" customHeight="1">
      <c r="A201" s="3"/>
      <c r="B201" s="5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15.75" customHeight="1">
      <c r="A202" s="3"/>
      <c r="B202" s="5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15.75" customHeight="1">
      <c r="A203" s="3"/>
      <c r="B203" s="5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15.75" customHeight="1">
      <c r="A204" s="3"/>
      <c r="B204" s="5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5.75" customHeight="1">
      <c r="A205" s="3"/>
      <c r="B205" s="5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15.75" customHeight="1">
      <c r="A206" s="3"/>
      <c r="B206" s="5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15.75" customHeight="1">
      <c r="A207" s="3"/>
      <c r="B207" s="5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15.75" customHeight="1">
      <c r="A208" s="3"/>
      <c r="B208" s="5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15.75" customHeight="1">
      <c r="A209" s="3"/>
      <c r="B209" s="5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15.75" customHeight="1">
      <c r="A210" s="3"/>
      <c r="B210" s="5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15.75" customHeight="1">
      <c r="A211" s="3"/>
      <c r="B211" s="5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15.75" customHeight="1">
      <c r="A212" s="3"/>
      <c r="B212" s="5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15.75" customHeight="1">
      <c r="A213" s="3"/>
      <c r="B213" s="5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15.75" customHeight="1">
      <c r="A214" s="3"/>
      <c r="B214" s="5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15.75" customHeight="1">
      <c r="A215" s="3"/>
      <c r="B215" s="5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15.75" customHeight="1">
      <c r="A216" s="3"/>
      <c r="B216" s="5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15.75" customHeight="1">
      <c r="A217" s="3"/>
      <c r="B217" s="5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15.75" customHeight="1">
      <c r="A218" s="3"/>
      <c r="B218" s="5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5.75" customHeight="1">
      <c r="A219" s="3"/>
      <c r="B219" s="5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15.75" customHeight="1">
      <c r="A220" s="3"/>
      <c r="B220" s="5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15.75" customHeight="1">
      <c r="A221" s="3"/>
      <c r="B221" s="5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15.75" customHeight="1">
      <c r="A222" s="3"/>
      <c r="B222" s="5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15.75" customHeight="1">
      <c r="A223" s="3"/>
      <c r="B223" s="5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15.75" customHeight="1">
      <c r="A224" s="3"/>
      <c r="B224" s="5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15.75" customHeight="1">
      <c r="A225" s="3"/>
      <c r="B225" s="5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15.75" customHeight="1">
      <c r="A226" s="3"/>
      <c r="B226" s="5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15.75" customHeight="1">
      <c r="A227" s="3"/>
      <c r="B227" s="5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15.75" customHeight="1">
      <c r="A228" s="3"/>
      <c r="B228" s="5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15.75" customHeight="1">
      <c r="A229" s="3"/>
      <c r="B229" s="5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15.75" customHeight="1">
      <c r="A230" s="3"/>
      <c r="B230" s="5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15.75" customHeight="1">
      <c r="A231" s="3"/>
      <c r="B231" s="5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15.75" customHeight="1">
      <c r="A232" s="3"/>
      <c r="B232" s="5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15.75" customHeight="1">
      <c r="A233" s="3"/>
      <c r="B233" s="5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15.75" customHeight="1">
      <c r="A234" s="3"/>
      <c r="B234" s="5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15.75" customHeight="1">
      <c r="A235" s="3"/>
      <c r="B235" s="5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15.75" customHeight="1">
      <c r="A236" s="3"/>
      <c r="B236" s="5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15.75" customHeight="1">
      <c r="A237" s="3"/>
      <c r="B237" s="5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15.75" customHeight="1">
      <c r="A238" s="3"/>
      <c r="B238" s="5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15.75" customHeight="1">
      <c r="A239" s="3"/>
      <c r="B239" s="5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15.75" customHeight="1">
      <c r="A240" s="3"/>
      <c r="B240" s="5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15.75" customHeight="1">
      <c r="A241" s="3"/>
      <c r="B241" s="5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15.75" customHeight="1">
      <c r="A242" s="3"/>
      <c r="B242" s="5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15.75" customHeight="1">
      <c r="A243" s="3"/>
      <c r="B243" s="5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15.75" customHeight="1">
      <c r="A244" s="3"/>
      <c r="B244" s="5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15.75" customHeight="1">
      <c r="A245" s="3"/>
      <c r="B245" s="5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15.75" customHeight="1">
      <c r="A246" s="3"/>
      <c r="B246" s="5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15.75" customHeight="1">
      <c r="A247" s="3"/>
      <c r="B247" s="5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15.75" customHeight="1">
      <c r="A248" s="3"/>
      <c r="B248" s="5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15.75" customHeight="1">
      <c r="A249" s="3"/>
      <c r="B249" s="5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1:44" ht="15.75" customHeight="1">
      <c r="A250" s="3"/>
      <c r="B250" s="5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spans="1:44" ht="15.75" customHeight="1">
      <c r="A251" s="3"/>
      <c r="B251" s="5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spans="1:44" ht="15.75" customHeight="1">
      <c r="B252" s="71"/>
    </row>
    <row r="253" spans="1:44" ht="15.75" customHeight="1">
      <c r="B253" s="71"/>
    </row>
    <row r="254" spans="1:44" ht="15.75" customHeight="1">
      <c r="B254" s="71"/>
    </row>
    <row r="255" spans="1:44" ht="15.75" customHeight="1">
      <c r="B255" s="71"/>
    </row>
    <row r="256" spans="1:44" ht="15.75" customHeight="1">
      <c r="B256" s="71"/>
    </row>
    <row r="257" spans="2:2" ht="15.75" customHeight="1">
      <c r="B257" s="71"/>
    </row>
    <row r="258" spans="2:2" ht="15.75" customHeight="1">
      <c r="B258" s="71"/>
    </row>
    <row r="259" spans="2:2" ht="15.75" customHeight="1">
      <c r="B259" s="71"/>
    </row>
    <row r="260" spans="2:2" ht="15.75" customHeight="1">
      <c r="B260" s="71"/>
    </row>
    <row r="261" spans="2:2" ht="15.75" customHeight="1">
      <c r="B261" s="71"/>
    </row>
    <row r="262" spans="2:2" ht="15.75" customHeight="1">
      <c r="B262" s="71"/>
    </row>
    <row r="263" spans="2:2" ht="15.75" customHeight="1">
      <c r="B263" s="71"/>
    </row>
    <row r="264" spans="2:2" ht="15.75" customHeight="1">
      <c r="B264" s="71"/>
    </row>
    <row r="265" spans="2:2" ht="15.75" customHeight="1">
      <c r="B265" s="71"/>
    </row>
    <row r="266" spans="2:2" ht="15.75" customHeight="1">
      <c r="B266" s="71"/>
    </row>
    <row r="267" spans="2:2" ht="15.75" customHeight="1">
      <c r="B267" s="71"/>
    </row>
    <row r="268" spans="2:2" ht="15.75" customHeight="1">
      <c r="B268" s="71"/>
    </row>
    <row r="269" spans="2:2" ht="15.75" customHeight="1">
      <c r="B269" s="71"/>
    </row>
    <row r="270" spans="2:2" ht="15.75" customHeight="1">
      <c r="B270" s="71"/>
    </row>
    <row r="271" spans="2:2" ht="15.75" customHeight="1">
      <c r="B271" s="71"/>
    </row>
    <row r="272" spans="2:2" ht="15.75" customHeight="1">
      <c r="B272" s="71"/>
    </row>
    <row r="273" spans="2:2" ht="15.75" customHeight="1">
      <c r="B273" s="71"/>
    </row>
    <row r="274" spans="2:2" ht="15.75" customHeight="1">
      <c r="B274" s="71"/>
    </row>
    <row r="275" spans="2:2" ht="15.75" customHeight="1">
      <c r="B275" s="71"/>
    </row>
    <row r="276" spans="2:2" ht="15.75" customHeight="1">
      <c r="B276" s="71"/>
    </row>
    <row r="277" spans="2:2" ht="15.75" customHeight="1">
      <c r="B277" s="71"/>
    </row>
    <row r="278" spans="2:2" ht="15.75" customHeight="1">
      <c r="B278" s="71"/>
    </row>
    <row r="279" spans="2:2" ht="15.75" customHeight="1">
      <c r="B279" s="71"/>
    </row>
    <row r="280" spans="2:2" ht="15.75" customHeight="1">
      <c r="B280" s="71"/>
    </row>
    <row r="281" spans="2:2" ht="15.75" customHeight="1">
      <c r="B281" s="71"/>
    </row>
    <row r="282" spans="2:2" ht="15.75" customHeight="1">
      <c r="B282" s="71"/>
    </row>
    <row r="283" spans="2:2" ht="15.75" customHeight="1">
      <c r="B283" s="71"/>
    </row>
    <row r="284" spans="2:2" ht="15.75" customHeight="1">
      <c r="B284" s="71"/>
    </row>
    <row r="285" spans="2:2" ht="15.75" customHeight="1">
      <c r="B285" s="71"/>
    </row>
    <row r="286" spans="2:2" ht="15.75" customHeight="1">
      <c r="B286" s="71"/>
    </row>
    <row r="287" spans="2:2" ht="15.75" customHeight="1">
      <c r="B287" s="71"/>
    </row>
    <row r="288" spans="2:2" ht="15.75" customHeight="1">
      <c r="B288" s="71"/>
    </row>
    <row r="289" spans="2:2" ht="15.75" customHeight="1">
      <c r="B289" s="71"/>
    </row>
    <row r="290" spans="2:2" ht="15.75" customHeight="1">
      <c r="B290" s="71"/>
    </row>
    <row r="291" spans="2:2" ht="15.75" customHeight="1">
      <c r="B291" s="71"/>
    </row>
    <row r="292" spans="2:2" ht="15.75" customHeight="1">
      <c r="B292" s="71"/>
    </row>
    <row r="293" spans="2:2" ht="15.75" customHeight="1">
      <c r="B293" s="71"/>
    </row>
    <row r="294" spans="2:2" ht="15.75" customHeight="1">
      <c r="B294" s="71"/>
    </row>
    <row r="295" spans="2:2" ht="15.75" customHeight="1">
      <c r="B295" s="71"/>
    </row>
    <row r="296" spans="2:2" ht="15.75" customHeight="1">
      <c r="B296" s="71"/>
    </row>
    <row r="297" spans="2:2" ht="15.75" customHeight="1">
      <c r="B297" s="71"/>
    </row>
    <row r="298" spans="2:2" ht="15.75" customHeight="1">
      <c r="B298" s="71"/>
    </row>
    <row r="299" spans="2:2" ht="15.75" customHeight="1">
      <c r="B299" s="71"/>
    </row>
    <row r="300" spans="2:2" ht="15.75" customHeight="1">
      <c r="B300" s="71"/>
    </row>
    <row r="301" spans="2:2" ht="15.75" customHeight="1">
      <c r="B301" s="71"/>
    </row>
    <row r="302" spans="2:2" ht="15.75" customHeight="1">
      <c r="B302" s="71"/>
    </row>
    <row r="303" spans="2:2" ht="15.75" customHeight="1">
      <c r="B303" s="71"/>
    </row>
    <row r="304" spans="2:2" ht="15.75" customHeight="1">
      <c r="B304" s="71"/>
    </row>
    <row r="305" spans="2:2" ht="15.75" customHeight="1">
      <c r="B305" s="71"/>
    </row>
    <row r="306" spans="2:2" ht="15.75" customHeight="1">
      <c r="B306" s="71"/>
    </row>
    <row r="307" spans="2:2" ht="15.75" customHeight="1">
      <c r="B307" s="71"/>
    </row>
    <row r="308" spans="2:2" ht="15.75" customHeight="1">
      <c r="B308" s="71"/>
    </row>
    <row r="309" spans="2:2" ht="15.75" customHeight="1">
      <c r="B309" s="71"/>
    </row>
    <row r="310" spans="2:2" ht="15.75" customHeight="1">
      <c r="B310" s="71"/>
    </row>
    <row r="311" spans="2:2" ht="15.75" customHeight="1">
      <c r="B311" s="71"/>
    </row>
    <row r="312" spans="2:2" ht="15.75" customHeight="1">
      <c r="B312" s="71"/>
    </row>
    <row r="313" spans="2:2" ht="15.75" customHeight="1">
      <c r="B313" s="71"/>
    </row>
    <row r="314" spans="2:2" ht="15.75" customHeight="1">
      <c r="B314" s="71"/>
    </row>
    <row r="315" spans="2:2" ht="15.75" customHeight="1">
      <c r="B315" s="71"/>
    </row>
    <row r="316" spans="2:2" ht="15.75" customHeight="1">
      <c r="B316" s="71"/>
    </row>
    <row r="317" spans="2:2" ht="15.75" customHeight="1">
      <c r="B317" s="71"/>
    </row>
    <row r="318" spans="2:2" ht="15.75" customHeight="1">
      <c r="B318" s="71"/>
    </row>
    <row r="319" spans="2:2" ht="15.75" customHeight="1">
      <c r="B319" s="71"/>
    </row>
    <row r="320" spans="2:2" ht="15.75" customHeight="1">
      <c r="B320" s="71"/>
    </row>
    <row r="321" spans="2:2" ht="15.75" customHeight="1">
      <c r="B321" s="71"/>
    </row>
    <row r="322" spans="2:2" ht="15.75" customHeight="1">
      <c r="B322" s="71"/>
    </row>
    <row r="323" spans="2:2" ht="15.75" customHeight="1">
      <c r="B323" s="71"/>
    </row>
    <row r="324" spans="2:2" ht="15.75" customHeight="1">
      <c r="B324" s="71"/>
    </row>
    <row r="325" spans="2:2" ht="15.75" customHeight="1">
      <c r="B325" s="71"/>
    </row>
    <row r="326" spans="2:2" ht="15.75" customHeight="1">
      <c r="B326" s="71"/>
    </row>
    <row r="327" spans="2:2" ht="15.75" customHeight="1">
      <c r="B327" s="71"/>
    </row>
    <row r="328" spans="2:2" ht="15.75" customHeight="1">
      <c r="B328" s="71"/>
    </row>
    <row r="329" spans="2:2" ht="15.75" customHeight="1">
      <c r="B329" s="71"/>
    </row>
    <row r="330" spans="2:2" ht="15.75" customHeight="1">
      <c r="B330" s="71"/>
    </row>
    <row r="331" spans="2:2" ht="15.75" customHeight="1">
      <c r="B331" s="71"/>
    </row>
    <row r="332" spans="2:2" ht="15.75" customHeight="1">
      <c r="B332" s="71"/>
    </row>
    <row r="333" spans="2:2" ht="15.75" customHeight="1">
      <c r="B333" s="71"/>
    </row>
    <row r="334" spans="2:2" ht="15.75" customHeight="1">
      <c r="B334" s="71"/>
    </row>
    <row r="335" spans="2:2" ht="15.75" customHeight="1">
      <c r="B335" s="71"/>
    </row>
    <row r="336" spans="2:2" ht="15.75" customHeight="1">
      <c r="B336" s="71"/>
    </row>
    <row r="337" spans="2:2" ht="15.75" customHeight="1">
      <c r="B337" s="71"/>
    </row>
    <row r="338" spans="2:2" ht="15.75" customHeight="1">
      <c r="B338" s="71"/>
    </row>
    <row r="339" spans="2:2" ht="15.75" customHeight="1">
      <c r="B339" s="71"/>
    </row>
    <row r="340" spans="2:2" ht="15.75" customHeight="1">
      <c r="B340" s="71"/>
    </row>
    <row r="341" spans="2:2" ht="15.75" customHeight="1">
      <c r="B341" s="71"/>
    </row>
    <row r="342" spans="2:2" ht="15.75" customHeight="1">
      <c r="B342" s="71"/>
    </row>
    <row r="343" spans="2:2" ht="15.75" customHeight="1">
      <c r="B343" s="71"/>
    </row>
    <row r="344" spans="2:2" ht="15.75" customHeight="1">
      <c r="B344" s="71"/>
    </row>
    <row r="345" spans="2:2" ht="15.75" customHeight="1">
      <c r="B345" s="71"/>
    </row>
    <row r="346" spans="2:2" ht="15.75" customHeight="1">
      <c r="B346" s="71"/>
    </row>
    <row r="347" spans="2:2" ht="15.75" customHeight="1">
      <c r="B347" s="71"/>
    </row>
    <row r="348" spans="2:2" ht="15.75" customHeight="1">
      <c r="B348" s="71"/>
    </row>
    <row r="349" spans="2:2" ht="15.75" customHeight="1">
      <c r="B349" s="71"/>
    </row>
    <row r="350" spans="2:2" ht="15.75" customHeight="1">
      <c r="B350" s="71"/>
    </row>
    <row r="351" spans="2:2" ht="15.75" customHeight="1">
      <c r="B351" s="71"/>
    </row>
    <row r="352" spans="2:2" ht="15.75" customHeight="1">
      <c r="B352" s="71"/>
    </row>
    <row r="353" spans="2:2" ht="15.75" customHeight="1">
      <c r="B353" s="71"/>
    </row>
    <row r="354" spans="2:2" ht="15.75" customHeight="1">
      <c r="B354" s="71"/>
    </row>
    <row r="355" spans="2:2" ht="15.75" customHeight="1">
      <c r="B355" s="71"/>
    </row>
    <row r="356" spans="2:2" ht="15.75" customHeight="1">
      <c r="B356" s="71"/>
    </row>
    <row r="357" spans="2:2" ht="15.75" customHeight="1">
      <c r="B357" s="71"/>
    </row>
    <row r="358" spans="2:2" ht="15.75" customHeight="1">
      <c r="B358" s="71"/>
    </row>
    <row r="359" spans="2:2" ht="15.75" customHeight="1">
      <c r="B359" s="71"/>
    </row>
    <row r="360" spans="2:2" ht="15.75" customHeight="1">
      <c r="B360" s="71"/>
    </row>
    <row r="361" spans="2:2" ht="15.75" customHeight="1">
      <c r="B361" s="71"/>
    </row>
    <row r="362" spans="2:2" ht="15.75" customHeight="1">
      <c r="B362" s="71"/>
    </row>
    <row r="363" spans="2:2" ht="15.75" customHeight="1">
      <c r="B363" s="71"/>
    </row>
    <row r="364" spans="2:2" ht="15.75" customHeight="1">
      <c r="B364" s="71"/>
    </row>
    <row r="365" spans="2:2" ht="15.75" customHeight="1">
      <c r="B365" s="71"/>
    </row>
    <row r="366" spans="2:2" ht="15.75" customHeight="1">
      <c r="B366" s="71"/>
    </row>
    <row r="367" spans="2:2" ht="15.75" customHeight="1">
      <c r="B367" s="71"/>
    </row>
    <row r="368" spans="2:2" ht="15.75" customHeight="1">
      <c r="B368" s="71"/>
    </row>
    <row r="369" spans="2:2" ht="15.75" customHeight="1">
      <c r="B369" s="71"/>
    </row>
    <row r="370" spans="2:2" ht="15.75" customHeight="1">
      <c r="B370" s="71"/>
    </row>
    <row r="371" spans="2:2" ht="15.75" customHeight="1">
      <c r="B371" s="71"/>
    </row>
    <row r="372" spans="2:2" ht="15.75" customHeight="1">
      <c r="B372" s="71"/>
    </row>
    <row r="373" spans="2:2" ht="15.75" customHeight="1">
      <c r="B373" s="71"/>
    </row>
    <row r="374" spans="2:2" ht="15.75" customHeight="1">
      <c r="B374" s="71"/>
    </row>
    <row r="375" spans="2:2" ht="15.75" customHeight="1">
      <c r="B375" s="71"/>
    </row>
    <row r="376" spans="2:2" ht="15.75" customHeight="1">
      <c r="B376" s="71"/>
    </row>
    <row r="377" spans="2:2" ht="15.75" customHeight="1">
      <c r="B377" s="71"/>
    </row>
    <row r="378" spans="2:2" ht="15.75" customHeight="1">
      <c r="B378" s="71"/>
    </row>
    <row r="379" spans="2:2" ht="15.75" customHeight="1">
      <c r="B379" s="71"/>
    </row>
    <row r="380" spans="2:2" ht="15.75" customHeight="1">
      <c r="B380" s="71"/>
    </row>
    <row r="381" spans="2:2" ht="15.75" customHeight="1">
      <c r="B381" s="71"/>
    </row>
    <row r="382" spans="2:2" ht="15.75" customHeight="1">
      <c r="B382" s="71"/>
    </row>
    <row r="383" spans="2:2" ht="15.75" customHeight="1">
      <c r="B383" s="71"/>
    </row>
    <row r="384" spans="2:2" ht="15.75" customHeight="1">
      <c r="B384" s="71"/>
    </row>
    <row r="385" spans="2:2" ht="15.75" customHeight="1">
      <c r="B385" s="71"/>
    </row>
    <row r="386" spans="2:2" ht="15.75" customHeight="1">
      <c r="B386" s="71"/>
    </row>
    <row r="387" spans="2:2" ht="15.75" customHeight="1">
      <c r="B387" s="71"/>
    </row>
    <row r="388" spans="2:2" ht="15.75" customHeight="1">
      <c r="B388" s="71"/>
    </row>
    <row r="389" spans="2:2" ht="15.75" customHeight="1">
      <c r="B389" s="71"/>
    </row>
    <row r="390" spans="2:2" ht="15.75" customHeight="1">
      <c r="B390" s="71"/>
    </row>
    <row r="391" spans="2:2" ht="15.75" customHeight="1">
      <c r="B391" s="71"/>
    </row>
    <row r="392" spans="2:2" ht="15.75" customHeight="1">
      <c r="B392" s="71"/>
    </row>
    <row r="393" spans="2:2" ht="15.75" customHeight="1">
      <c r="B393" s="71"/>
    </row>
    <row r="394" spans="2:2" ht="15.75" customHeight="1">
      <c r="B394" s="71"/>
    </row>
    <row r="395" spans="2:2" ht="15.75" customHeight="1">
      <c r="B395" s="71"/>
    </row>
    <row r="396" spans="2:2" ht="15.75" customHeight="1">
      <c r="B396" s="71"/>
    </row>
    <row r="397" spans="2:2" ht="15.75" customHeight="1">
      <c r="B397" s="71"/>
    </row>
    <row r="398" spans="2:2" ht="15.75" customHeight="1">
      <c r="B398" s="71"/>
    </row>
    <row r="399" spans="2:2" ht="15.75" customHeight="1">
      <c r="B399" s="71"/>
    </row>
    <row r="400" spans="2:2" ht="15.75" customHeight="1">
      <c r="B400" s="71"/>
    </row>
    <row r="401" spans="2:2" ht="15.75" customHeight="1">
      <c r="B401" s="71"/>
    </row>
    <row r="402" spans="2:2" ht="15.75" customHeight="1">
      <c r="B402" s="71"/>
    </row>
    <row r="403" spans="2:2" ht="15.75" customHeight="1">
      <c r="B403" s="71"/>
    </row>
    <row r="404" spans="2:2" ht="15.75" customHeight="1">
      <c r="B404" s="71"/>
    </row>
    <row r="405" spans="2:2" ht="15.75" customHeight="1">
      <c r="B405" s="71"/>
    </row>
    <row r="406" spans="2:2" ht="15.75" customHeight="1">
      <c r="B406" s="71"/>
    </row>
    <row r="407" spans="2:2" ht="15.75" customHeight="1">
      <c r="B407" s="71"/>
    </row>
    <row r="408" spans="2:2" ht="15.75" customHeight="1">
      <c r="B408" s="71"/>
    </row>
    <row r="409" spans="2:2" ht="15.75" customHeight="1">
      <c r="B409" s="71"/>
    </row>
    <row r="410" spans="2:2" ht="15.75" customHeight="1">
      <c r="B410" s="71"/>
    </row>
    <row r="411" spans="2:2" ht="15.75" customHeight="1">
      <c r="B411" s="71"/>
    </row>
    <row r="412" spans="2:2" ht="15.75" customHeight="1">
      <c r="B412" s="71"/>
    </row>
    <row r="413" spans="2:2" ht="15.75" customHeight="1">
      <c r="B413" s="71"/>
    </row>
    <row r="414" spans="2:2" ht="15.75" customHeight="1">
      <c r="B414" s="71"/>
    </row>
    <row r="415" spans="2:2" ht="15.75" customHeight="1">
      <c r="B415" s="71"/>
    </row>
    <row r="416" spans="2:2" ht="15.75" customHeight="1">
      <c r="B416" s="71"/>
    </row>
    <row r="417" spans="2:2" ht="15.75" customHeight="1">
      <c r="B417" s="71"/>
    </row>
    <row r="418" spans="2:2" ht="15.75" customHeight="1">
      <c r="B418" s="71"/>
    </row>
    <row r="419" spans="2:2" ht="15.75" customHeight="1">
      <c r="B419" s="71"/>
    </row>
    <row r="420" spans="2:2" ht="15.75" customHeight="1">
      <c r="B420" s="71"/>
    </row>
    <row r="421" spans="2:2" ht="15.75" customHeight="1">
      <c r="B421" s="71"/>
    </row>
    <row r="422" spans="2:2" ht="15.75" customHeight="1">
      <c r="B422" s="71"/>
    </row>
    <row r="423" spans="2:2" ht="15.75" customHeight="1">
      <c r="B423" s="71"/>
    </row>
    <row r="424" spans="2:2" ht="15.75" customHeight="1">
      <c r="B424" s="71"/>
    </row>
    <row r="425" spans="2:2" ht="15.75" customHeight="1">
      <c r="B425" s="71"/>
    </row>
    <row r="426" spans="2:2" ht="15.75" customHeight="1">
      <c r="B426" s="71"/>
    </row>
    <row r="427" spans="2:2" ht="15.75" customHeight="1">
      <c r="B427" s="71"/>
    </row>
    <row r="428" spans="2:2" ht="15.75" customHeight="1">
      <c r="B428" s="71"/>
    </row>
    <row r="429" spans="2:2" ht="15.75" customHeight="1">
      <c r="B429" s="71"/>
    </row>
    <row r="430" spans="2:2" ht="15.75" customHeight="1">
      <c r="B430" s="71"/>
    </row>
    <row r="431" spans="2:2" ht="15.75" customHeight="1">
      <c r="B431" s="71"/>
    </row>
    <row r="432" spans="2:2" ht="15.75" customHeight="1">
      <c r="B432" s="71"/>
    </row>
    <row r="433" spans="2:2" ht="15.75" customHeight="1">
      <c r="B433" s="71"/>
    </row>
    <row r="434" spans="2:2" ht="15.75" customHeight="1">
      <c r="B434" s="71"/>
    </row>
    <row r="435" spans="2:2" ht="15.75" customHeight="1">
      <c r="B435" s="71"/>
    </row>
    <row r="436" spans="2:2" ht="15.75" customHeight="1">
      <c r="B436" s="71"/>
    </row>
    <row r="437" spans="2:2" ht="15.75" customHeight="1">
      <c r="B437" s="71"/>
    </row>
    <row r="438" spans="2:2" ht="15.75" customHeight="1">
      <c r="B438" s="71"/>
    </row>
    <row r="439" spans="2:2" ht="15.75" customHeight="1">
      <c r="B439" s="71"/>
    </row>
    <row r="440" spans="2:2" ht="15.75" customHeight="1">
      <c r="B440" s="71"/>
    </row>
    <row r="441" spans="2:2" ht="15.75" customHeight="1">
      <c r="B441" s="71"/>
    </row>
    <row r="442" spans="2:2" ht="15.75" customHeight="1">
      <c r="B442" s="71"/>
    </row>
    <row r="443" spans="2:2" ht="15.75" customHeight="1">
      <c r="B443" s="71"/>
    </row>
    <row r="444" spans="2:2" ht="15.75" customHeight="1">
      <c r="B444" s="71"/>
    </row>
    <row r="445" spans="2:2" ht="15.75" customHeight="1">
      <c r="B445" s="71"/>
    </row>
    <row r="446" spans="2:2" ht="15.75" customHeight="1">
      <c r="B446" s="71"/>
    </row>
    <row r="447" spans="2:2" ht="15.75" customHeight="1">
      <c r="B447" s="71"/>
    </row>
    <row r="448" spans="2:2" ht="15.75" customHeight="1">
      <c r="B448" s="71"/>
    </row>
    <row r="449" spans="2:2" ht="15.75" customHeight="1">
      <c r="B449" s="71"/>
    </row>
    <row r="450" spans="2:2" ht="15.75" customHeight="1">
      <c r="B450" s="71"/>
    </row>
    <row r="451" spans="2:2" ht="15.75" customHeight="1">
      <c r="B451" s="71"/>
    </row>
    <row r="452" spans="2:2" ht="15.75" customHeight="1">
      <c r="B452" s="71"/>
    </row>
    <row r="453" spans="2:2" ht="15.75" customHeight="1">
      <c r="B453" s="71"/>
    </row>
    <row r="454" spans="2:2" ht="15.75" customHeight="1">
      <c r="B454" s="71"/>
    </row>
    <row r="455" spans="2:2" ht="15.75" customHeight="1">
      <c r="B455" s="71"/>
    </row>
    <row r="456" spans="2:2" ht="15.75" customHeight="1">
      <c r="B456" s="71"/>
    </row>
    <row r="457" spans="2:2" ht="15.75" customHeight="1">
      <c r="B457" s="71"/>
    </row>
    <row r="458" spans="2:2" ht="15.75" customHeight="1">
      <c r="B458" s="71"/>
    </row>
    <row r="459" spans="2:2" ht="15.75" customHeight="1">
      <c r="B459" s="71"/>
    </row>
    <row r="460" spans="2:2" ht="15.75" customHeight="1">
      <c r="B460" s="71"/>
    </row>
    <row r="461" spans="2:2" ht="15.75" customHeight="1">
      <c r="B461" s="71"/>
    </row>
    <row r="462" spans="2:2" ht="15.75" customHeight="1">
      <c r="B462" s="71"/>
    </row>
    <row r="463" spans="2:2" ht="15.75" customHeight="1">
      <c r="B463" s="71"/>
    </row>
    <row r="464" spans="2:2" ht="15.75" customHeight="1">
      <c r="B464" s="71"/>
    </row>
    <row r="465" spans="2:2" ht="15.75" customHeight="1">
      <c r="B465" s="71"/>
    </row>
    <row r="466" spans="2:2" ht="15.75" customHeight="1">
      <c r="B466" s="71"/>
    </row>
    <row r="467" spans="2:2" ht="15.75" customHeight="1">
      <c r="B467" s="71"/>
    </row>
    <row r="468" spans="2:2" ht="15.75" customHeight="1">
      <c r="B468" s="71"/>
    </row>
    <row r="469" spans="2:2" ht="15.75" customHeight="1">
      <c r="B469" s="71"/>
    </row>
    <row r="470" spans="2:2" ht="15.75" customHeight="1">
      <c r="B470" s="71"/>
    </row>
    <row r="471" spans="2:2" ht="15.75" customHeight="1">
      <c r="B471" s="71"/>
    </row>
    <row r="472" spans="2:2" ht="15.75" customHeight="1">
      <c r="B472" s="71"/>
    </row>
    <row r="473" spans="2:2" ht="15.75" customHeight="1">
      <c r="B473" s="71"/>
    </row>
    <row r="474" spans="2:2" ht="15.75" customHeight="1">
      <c r="B474" s="71"/>
    </row>
    <row r="475" spans="2:2" ht="15.75" customHeight="1">
      <c r="B475" s="71"/>
    </row>
    <row r="476" spans="2:2" ht="15.75" customHeight="1">
      <c r="B476" s="71"/>
    </row>
    <row r="477" spans="2:2" ht="15.75" customHeight="1">
      <c r="B477" s="71"/>
    </row>
    <row r="478" spans="2:2" ht="15.75" customHeight="1">
      <c r="B478" s="71"/>
    </row>
    <row r="479" spans="2:2" ht="15.75" customHeight="1">
      <c r="B479" s="71"/>
    </row>
    <row r="480" spans="2:2" ht="15.75" customHeight="1">
      <c r="B480" s="71"/>
    </row>
    <row r="481" spans="2:2" ht="15.75" customHeight="1">
      <c r="B481" s="71"/>
    </row>
    <row r="482" spans="2:2" ht="15.75" customHeight="1">
      <c r="B482" s="71"/>
    </row>
    <row r="483" spans="2:2" ht="15.75" customHeight="1">
      <c r="B483" s="71"/>
    </row>
    <row r="484" spans="2:2" ht="15.75" customHeight="1">
      <c r="B484" s="71"/>
    </row>
    <row r="485" spans="2:2" ht="15.75" customHeight="1">
      <c r="B485" s="71"/>
    </row>
    <row r="486" spans="2:2" ht="15.75" customHeight="1">
      <c r="B486" s="71"/>
    </row>
    <row r="487" spans="2:2" ht="15.75" customHeight="1">
      <c r="B487" s="71"/>
    </row>
    <row r="488" spans="2:2" ht="15.75" customHeight="1">
      <c r="B488" s="71"/>
    </row>
    <row r="489" spans="2:2" ht="15.75" customHeight="1">
      <c r="B489" s="71"/>
    </row>
    <row r="490" spans="2:2" ht="15.75" customHeight="1">
      <c r="B490" s="71"/>
    </row>
    <row r="491" spans="2:2" ht="15.75" customHeight="1">
      <c r="B491" s="71"/>
    </row>
    <row r="492" spans="2:2" ht="15.75" customHeight="1">
      <c r="B492" s="71"/>
    </row>
    <row r="493" spans="2:2" ht="15.75" customHeight="1">
      <c r="B493" s="71"/>
    </row>
    <row r="494" spans="2:2" ht="15.75" customHeight="1">
      <c r="B494" s="71"/>
    </row>
    <row r="495" spans="2:2" ht="15.75" customHeight="1">
      <c r="B495" s="71"/>
    </row>
    <row r="496" spans="2:2" ht="15.75" customHeight="1">
      <c r="B496" s="71"/>
    </row>
    <row r="497" spans="2:2" ht="15.75" customHeight="1">
      <c r="B497" s="71"/>
    </row>
    <row r="498" spans="2:2" ht="15.75" customHeight="1">
      <c r="B498" s="71"/>
    </row>
    <row r="499" spans="2:2" ht="15.75" customHeight="1">
      <c r="B499" s="71"/>
    </row>
    <row r="500" spans="2:2" ht="15.75" customHeight="1">
      <c r="B500" s="71"/>
    </row>
    <row r="501" spans="2:2" ht="15.75" customHeight="1">
      <c r="B501" s="71"/>
    </row>
    <row r="502" spans="2:2" ht="15.75" customHeight="1">
      <c r="B502" s="71"/>
    </row>
    <row r="503" spans="2:2" ht="15.75" customHeight="1">
      <c r="B503" s="71"/>
    </row>
    <row r="504" spans="2:2" ht="15.75" customHeight="1">
      <c r="B504" s="71"/>
    </row>
    <row r="505" spans="2:2" ht="15.75" customHeight="1">
      <c r="B505" s="71"/>
    </row>
    <row r="506" spans="2:2" ht="15.75" customHeight="1">
      <c r="B506" s="71"/>
    </row>
    <row r="507" spans="2:2" ht="15.75" customHeight="1">
      <c r="B507" s="71"/>
    </row>
    <row r="508" spans="2:2" ht="15.75" customHeight="1">
      <c r="B508" s="71"/>
    </row>
    <row r="509" spans="2:2" ht="15.75" customHeight="1">
      <c r="B509" s="71"/>
    </row>
    <row r="510" spans="2:2" ht="15.75" customHeight="1">
      <c r="B510" s="71"/>
    </row>
    <row r="511" spans="2:2" ht="15.75" customHeight="1">
      <c r="B511" s="71"/>
    </row>
    <row r="512" spans="2:2" ht="15.75" customHeight="1">
      <c r="B512" s="71"/>
    </row>
    <row r="513" spans="2:2" ht="15.75" customHeight="1">
      <c r="B513" s="71"/>
    </row>
    <row r="514" spans="2:2" ht="15.75" customHeight="1">
      <c r="B514" s="71"/>
    </row>
    <row r="515" spans="2:2" ht="15.75" customHeight="1">
      <c r="B515" s="71"/>
    </row>
    <row r="516" spans="2:2" ht="15.75" customHeight="1">
      <c r="B516" s="71"/>
    </row>
    <row r="517" spans="2:2" ht="15.75" customHeight="1">
      <c r="B517" s="71"/>
    </row>
    <row r="518" spans="2:2" ht="15.75" customHeight="1">
      <c r="B518" s="71"/>
    </row>
    <row r="519" spans="2:2" ht="15.75" customHeight="1">
      <c r="B519" s="71"/>
    </row>
    <row r="520" spans="2:2" ht="15.75" customHeight="1">
      <c r="B520" s="71"/>
    </row>
    <row r="521" spans="2:2" ht="15.75" customHeight="1">
      <c r="B521" s="71"/>
    </row>
    <row r="522" spans="2:2" ht="15.75" customHeight="1">
      <c r="B522" s="71"/>
    </row>
    <row r="523" spans="2:2" ht="15.75" customHeight="1">
      <c r="B523" s="71"/>
    </row>
    <row r="524" spans="2:2" ht="15.75" customHeight="1">
      <c r="B524" s="71"/>
    </row>
    <row r="525" spans="2:2" ht="15.75" customHeight="1">
      <c r="B525" s="71"/>
    </row>
    <row r="526" spans="2:2" ht="15.75" customHeight="1">
      <c r="B526" s="71"/>
    </row>
    <row r="527" spans="2:2" ht="15.75" customHeight="1">
      <c r="B527" s="71"/>
    </row>
    <row r="528" spans="2:2" ht="15.75" customHeight="1">
      <c r="B528" s="71"/>
    </row>
    <row r="529" spans="2:2" ht="15.75" customHeight="1">
      <c r="B529" s="71"/>
    </row>
    <row r="530" spans="2:2" ht="15.75" customHeight="1">
      <c r="B530" s="71"/>
    </row>
    <row r="531" spans="2:2" ht="15.75" customHeight="1">
      <c r="B531" s="71"/>
    </row>
    <row r="532" spans="2:2" ht="15.75" customHeight="1">
      <c r="B532" s="71"/>
    </row>
    <row r="533" spans="2:2" ht="15.75" customHeight="1">
      <c r="B533" s="71"/>
    </row>
    <row r="534" spans="2:2" ht="15.75" customHeight="1">
      <c r="B534" s="71"/>
    </row>
    <row r="535" spans="2:2" ht="15.75" customHeight="1">
      <c r="B535" s="71"/>
    </row>
    <row r="536" spans="2:2" ht="15.75" customHeight="1">
      <c r="B536" s="71"/>
    </row>
    <row r="537" spans="2:2" ht="15.75" customHeight="1">
      <c r="B537" s="71"/>
    </row>
    <row r="538" spans="2:2" ht="15.75" customHeight="1">
      <c r="B538" s="71"/>
    </row>
    <row r="539" spans="2:2" ht="15.75" customHeight="1">
      <c r="B539" s="71"/>
    </row>
    <row r="540" spans="2:2" ht="15.75" customHeight="1">
      <c r="B540" s="71"/>
    </row>
    <row r="541" spans="2:2" ht="15.75" customHeight="1">
      <c r="B541" s="71"/>
    </row>
    <row r="542" spans="2:2" ht="15.75" customHeight="1">
      <c r="B542" s="71"/>
    </row>
    <row r="543" spans="2:2" ht="15.75" customHeight="1">
      <c r="B543" s="71"/>
    </row>
    <row r="544" spans="2:2" ht="15.75" customHeight="1">
      <c r="B544" s="71"/>
    </row>
    <row r="545" spans="2:2" ht="15.75" customHeight="1">
      <c r="B545" s="71"/>
    </row>
    <row r="546" spans="2:2" ht="15.75" customHeight="1">
      <c r="B546" s="71"/>
    </row>
    <row r="547" spans="2:2" ht="15.75" customHeight="1">
      <c r="B547" s="71"/>
    </row>
    <row r="548" spans="2:2" ht="15.75" customHeight="1">
      <c r="B548" s="71"/>
    </row>
    <row r="549" spans="2:2" ht="15.75" customHeight="1">
      <c r="B549" s="71"/>
    </row>
    <row r="550" spans="2:2" ht="15.75" customHeight="1">
      <c r="B550" s="71"/>
    </row>
    <row r="551" spans="2:2" ht="15.75" customHeight="1">
      <c r="B551" s="71"/>
    </row>
    <row r="552" spans="2:2" ht="15.75" customHeight="1">
      <c r="B552" s="71"/>
    </row>
    <row r="553" spans="2:2" ht="15.75" customHeight="1">
      <c r="B553" s="71"/>
    </row>
    <row r="554" spans="2:2" ht="15.75" customHeight="1">
      <c r="B554" s="71"/>
    </row>
    <row r="555" spans="2:2" ht="15.75" customHeight="1">
      <c r="B555" s="71"/>
    </row>
    <row r="556" spans="2:2" ht="15.75" customHeight="1">
      <c r="B556" s="71"/>
    </row>
    <row r="557" spans="2:2" ht="15.75" customHeight="1">
      <c r="B557" s="71"/>
    </row>
    <row r="558" spans="2:2" ht="15.75" customHeight="1">
      <c r="B558" s="71"/>
    </row>
    <row r="559" spans="2:2" ht="15.75" customHeight="1">
      <c r="B559" s="71"/>
    </row>
    <row r="560" spans="2:2" ht="15.75" customHeight="1">
      <c r="B560" s="71"/>
    </row>
    <row r="561" spans="2:2" ht="15.75" customHeight="1">
      <c r="B561" s="71"/>
    </row>
    <row r="562" spans="2:2" ht="15.75" customHeight="1">
      <c r="B562" s="71"/>
    </row>
    <row r="563" spans="2:2" ht="15.75" customHeight="1">
      <c r="B563" s="71"/>
    </row>
    <row r="564" spans="2:2" ht="15.75" customHeight="1">
      <c r="B564" s="71"/>
    </row>
    <row r="565" spans="2:2" ht="15.75" customHeight="1">
      <c r="B565" s="71"/>
    </row>
    <row r="566" spans="2:2" ht="15.75" customHeight="1">
      <c r="B566" s="71"/>
    </row>
    <row r="567" spans="2:2" ht="15.75" customHeight="1">
      <c r="B567" s="71"/>
    </row>
    <row r="568" spans="2:2" ht="15.75" customHeight="1">
      <c r="B568" s="71"/>
    </row>
    <row r="569" spans="2:2" ht="15.75" customHeight="1">
      <c r="B569" s="71"/>
    </row>
    <row r="570" spans="2:2" ht="15.75" customHeight="1">
      <c r="B570" s="71"/>
    </row>
    <row r="571" spans="2:2" ht="15.75" customHeight="1">
      <c r="B571" s="71"/>
    </row>
    <row r="572" spans="2:2" ht="15.75" customHeight="1">
      <c r="B572" s="71"/>
    </row>
    <row r="573" spans="2:2" ht="15.75" customHeight="1">
      <c r="B573" s="71"/>
    </row>
    <row r="574" spans="2:2" ht="15.75" customHeight="1">
      <c r="B574" s="71"/>
    </row>
    <row r="575" spans="2:2" ht="15.75" customHeight="1">
      <c r="B575" s="71"/>
    </row>
    <row r="576" spans="2:2" ht="15.75" customHeight="1">
      <c r="B576" s="71"/>
    </row>
    <row r="577" spans="2:2" ht="15.75" customHeight="1">
      <c r="B577" s="71"/>
    </row>
    <row r="578" spans="2:2" ht="15.75" customHeight="1">
      <c r="B578" s="71"/>
    </row>
    <row r="579" spans="2:2" ht="15.75" customHeight="1">
      <c r="B579" s="71"/>
    </row>
    <row r="580" spans="2:2" ht="15.75" customHeight="1">
      <c r="B580" s="71"/>
    </row>
    <row r="581" spans="2:2" ht="15.75" customHeight="1">
      <c r="B581" s="71"/>
    </row>
    <row r="582" spans="2:2" ht="15.75" customHeight="1">
      <c r="B582" s="71"/>
    </row>
    <row r="583" spans="2:2" ht="15.75" customHeight="1">
      <c r="B583" s="71"/>
    </row>
    <row r="584" spans="2:2" ht="15.75" customHeight="1">
      <c r="B584" s="71"/>
    </row>
    <row r="585" spans="2:2" ht="15.75" customHeight="1">
      <c r="B585" s="71"/>
    </row>
    <row r="586" spans="2:2" ht="15.75" customHeight="1">
      <c r="B586" s="71"/>
    </row>
    <row r="587" spans="2:2" ht="15.75" customHeight="1">
      <c r="B587" s="71"/>
    </row>
    <row r="588" spans="2:2" ht="15.75" customHeight="1">
      <c r="B588" s="71"/>
    </row>
    <row r="589" spans="2:2" ht="15.75" customHeight="1">
      <c r="B589" s="71"/>
    </row>
    <row r="590" spans="2:2" ht="15.75" customHeight="1">
      <c r="B590" s="71"/>
    </row>
    <row r="591" spans="2:2" ht="15.75" customHeight="1">
      <c r="B591" s="71"/>
    </row>
    <row r="592" spans="2:2" ht="15.75" customHeight="1">
      <c r="B592" s="71"/>
    </row>
    <row r="593" spans="2:2" ht="15.75" customHeight="1">
      <c r="B593" s="71"/>
    </row>
    <row r="594" spans="2:2" ht="15.75" customHeight="1">
      <c r="B594" s="71"/>
    </row>
    <row r="595" spans="2:2" ht="15.75" customHeight="1">
      <c r="B595" s="71"/>
    </row>
    <row r="596" spans="2:2" ht="15.75" customHeight="1">
      <c r="B596" s="71"/>
    </row>
    <row r="597" spans="2:2" ht="15.75" customHeight="1">
      <c r="B597" s="71"/>
    </row>
    <row r="598" spans="2:2" ht="15.75" customHeight="1">
      <c r="B598" s="71"/>
    </row>
    <row r="599" spans="2:2" ht="15.75" customHeight="1">
      <c r="B599" s="71"/>
    </row>
    <row r="600" spans="2:2" ht="15.75" customHeight="1">
      <c r="B600" s="71"/>
    </row>
    <row r="601" spans="2:2" ht="15.75" customHeight="1">
      <c r="B601" s="71"/>
    </row>
    <row r="602" spans="2:2" ht="15.75" customHeight="1">
      <c r="B602" s="71"/>
    </row>
    <row r="603" spans="2:2" ht="15.75" customHeight="1">
      <c r="B603" s="71"/>
    </row>
    <row r="604" spans="2:2" ht="15.75" customHeight="1">
      <c r="B604" s="71"/>
    </row>
    <row r="605" spans="2:2" ht="15.75" customHeight="1">
      <c r="B605" s="71"/>
    </row>
    <row r="606" spans="2:2" ht="15.75" customHeight="1">
      <c r="B606" s="71"/>
    </row>
    <row r="607" spans="2:2" ht="15.75" customHeight="1">
      <c r="B607" s="71"/>
    </row>
    <row r="608" spans="2:2" ht="15.75" customHeight="1">
      <c r="B608" s="71"/>
    </row>
    <row r="609" spans="2:2" ht="15.75" customHeight="1">
      <c r="B609" s="71"/>
    </row>
    <row r="610" spans="2:2" ht="15.75" customHeight="1">
      <c r="B610" s="71"/>
    </row>
    <row r="611" spans="2:2" ht="15.75" customHeight="1">
      <c r="B611" s="71"/>
    </row>
    <row r="612" spans="2:2" ht="15.75" customHeight="1">
      <c r="B612" s="71"/>
    </row>
    <row r="613" spans="2:2" ht="15.75" customHeight="1">
      <c r="B613" s="71"/>
    </row>
    <row r="614" spans="2:2" ht="15.75" customHeight="1">
      <c r="B614" s="71"/>
    </row>
    <row r="615" spans="2:2" ht="15.75" customHeight="1">
      <c r="B615" s="71"/>
    </row>
    <row r="616" spans="2:2" ht="15.75" customHeight="1">
      <c r="B616" s="71"/>
    </row>
    <row r="617" spans="2:2" ht="15.75" customHeight="1">
      <c r="B617" s="71"/>
    </row>
    <row r="618" spans="2:2" ht="15.75" customHeight="1">
      <c r="B618" s="71"/>
    </row>
    <row r="619" spans="2:2" ht="15.75" customHeight="1">
      <c r="B619" s="71"/>
    </row>
    <row r="620" spans="2:2" ht="15.75" customHeight="1">
      <c r="B620" s="71"/>
    </row>
    <row r="621" spans="2:2" ht="15.75" customHeight="1">
      <c r="B621" s="71"/>
    </row>
    <row r="622" spans="2:2" ht="15.75" customHeight="1">
      <c r="B622" s="71"/>
    </row>
    <row r="623" spans="2:2" ht="15.75" customHeight="1">
      <c r="B623" s="71"/>
    </row>
    <row r="624" spans="2:2" ht="15.75" customHeight="1">
      <c r="B624" s="71"/>
    </row>
    <row r="625" spans="2:2" ht="15.75" customHeight="1">
      <c r="B625" s="71"/>
    </row>
    <row r="626" spans="2:2" ht="15.75" customHeight="1">
      <c r="B626" s="71"/>
    </row>
    <row r="627" spans="2:2" ht="15.75" customHeight="1">
      <c r="B627" s="71"/>
    </row>
    <row r="628" spans="2:2" ht="15.75" customHeight="1">
      <c r="B628" s="71"/>
    </row>
    <row r="629" spans="2:2" ht="15.75" customHeight="1">
      <c r="B629" s="71"/>
    </row>
    <row r="630" spans="2:2" ht="15.75" customHeight="1">
      <c r="B630" s="71"/>
    </row>
    <row r="631" spans="2:2" ht="15.75" customHeight="1">
      <c r="B631" s="71"/>
    </row>
    <row r="632" spans="2:2" ht="15.75" customHeight="1">
      <c r="B632" s="71"/>
    </row>
    <row r="633" spans="2:2" ht="15.75" customHeight="1">
      <c r="B633" s="71"/>
    </row>
    <row r="634" spans="2:2" ht="15.75" customHeight="1">
      <c r="B634" s="71"/>
    </row>
    <row r="635" spans="2:2" ht="15.75" customHeight="1">
      <c r="B635" s="71"/>
    </row>
    <row r="636" spans="2:2" ht="15.75" customHeight="1">
      <c r="B636" s="71"/>
    </row>
    <row r="637" spans="2:2" ht="15.75" customHeight="1">
      <c r="B637" s="71"/>
    </row>
    <row r="638" spans="2:2" ht="15.75" customHeight="1">
      <c r="B638" s="71"/>
    </row>
    <row r="639" spans="2:2" ht="15.75" customHeight="1">
      <c r="B639" s="71"/>
    </row>
    <row r="640" spans="2:2" ht="15.75" customHeight="1">
      <c r="B640" s="71"/>
    </row>
    <row r="641" spans="2:2" ht="15.75" customHeight="1">
      <c r="B641" s="71"/>
    </row>
    <row r="642" spans="2:2" ht="15.75" customHeight="1">
      <c r="B642" s="71"/>
    </row>
    <row r="643" spans="2:2" ht="15.75" customHeight="1">
      <c r="B643" s="71"/>
    </row>
    <row r="644" spans="2:2" ht="15.75" customHeight="1">
      <c r="B644" s="71"/>
    </row>
    <row r="645" spans="2:2" ht="15.75" customHeight="1">
      <c r="B645" s="71"/>
    </row>
    <row r="646" spans="2:2" ht="15.75" customHeight="1">
      <c r="B646" s="71"/>
    </row>
    <row r="647" spans="2:2" ht="15.75" customHeight="1">
      <c r="B647" s="71"/>
    </row>
    <row r="648" spans="2:2" ht="15.75" customHeight="1">
      <c r="B648" s="71"/>
    </row>
    <row r="649" spans="2:2" ht="15.75" customHeight="1">
      <c r="B649" s="71"/>
    </row>
    <row r="650" spans="2:2" ht="15.75" customHeight="1">
      <c r="B650" s="71"/>
    </row>
    <row r="651" spans="2:2" ht="15.75" customHeight="1">
      <c r="B651" s="71"/>
    </row>
    <row r="652" spans="2:2" ht="15.75" customHeight="1">
      <c r="B652" s="71"/>
    </row>
    <row r="653" spans="2:2" ht="15.75" customHeight="1">
      <c r="B653" s="71"/>
    </row>
    <row r="654" spans="2:2" ht="15.75" customHeight="1">
      <c r="B654" s="71"/>
    </row>
    <row r="655" spans="2:2" ht="15.75" customHeight="1">
      <c r="B655" s="71"/>
    </row>
    <row r="656" spans="2:2" ht="15.75" customHeight="1">
      <c r="B656" s="71"/>
    </row>
    <row r="657" spans="2:2" ht="15.75" customHeight="1">
      <c r="B657" s="71"/>
    </row>
    <row r="658" spans="2:2" ht="15.75" customHeight="1">
      <c r="B658" s="71"/>
    </row>
    <row r="659" spans="2:2" ht="15.75" customHeight="1">
      <c r="B659" s="71"/>
    </row>
    <row r="660" spans="2:2" ht="15.75" customHeight="1">
      <c r="B660" s="71"/>
    </row>
    <row r="661" spans="2:2" ht="15.75" customHeight="1">
      <c r="B661" s="71"/>
    </row>
    <row r="662" spans="2:2" ht="15.75" customHeight="1">
      <c r="B662" s="71"/>
    </row>
    <row r="663" spans="2:2" ht="15.75" customHeight="1">
      <c r="B663" s="71"/>
    </row>
    <row r="664" spans="2:2" ht="15.75" customHeight="1">
      <c r="B664" s="71"/>
    </row>
    <row r="665" spans="2:2" ht="15.75" customHeight="1">
      <c r="B665" s="71"/>
    </row>
    <row r="666" spans="2:2" ht="15.75" customHeight="1">
      <c r="B666" s="71"/>
    </row>
    <row r="667" spans="2:2" ht="15.75" customHeight="1">
      <c r="B667" s="71"/>
    </row>
    <row r="668" spans="2:2" ht="15.75" customHeight="1">
      <c r="B668" s="71"/>
    </row>
    <row r="669" spans="2:2" ht="15.75" customHeight="1">
      <c r="B669" s="71"/>
    </row>
    <row r="670" spans="2:2" ht="15.75" customHeight="1">
      <c r="B670" s="71"/>
    </row>
    <row r="671" spans="2:2" ht="15.75" customHeight="1">
      <c r="B671" s="71"/>
    </row>
    <row r="672" spans="2:2" ht="15.75" customHeight="1">
      <c r="B672" s="71"/>
    </row>
    <row r="673" spans="2:2" ht="15.75" customHeight="1">
      <c r="B673" s="71"/>
    </row>
    <row r="674" spans="2:2" ht="15.75" customHeight="1">
      <c r="B674" s="71"/>
    </row>
    <row r="675" spans="2:2" ht="15.75" customHeight="1">
      <c r="B675" s="71"/>
    </row>
    <row r="676" spans="2:2" ht="15.75" customHeight="1">
      <c r="B676" s="71"/>
    </row>
    <row r="677" spans="2:2" ht="15.75" customHeight="1">
      <c r="B677" s="71"/>
    </row>
    <row r="678" spans="2:2" ht="15.75" customHeight="1">
      <c r="B678" s="71"/>
    </row>
    <row r="679" spans="2:2" ht="15.75" customHeight="1">
      <c r="B679" s="71"/>
    </row>
    <row r="680" spans="2:2" ht="15.75" customHeight="1">
      <c r="B680" s="71"/>
    </row>
    <row r="681" spans="2:2" ht="15.75" customHeight="1">
      <c r="B681" s="71"/>
    </row>
    <row r="682" spans="2:2" ht="15.75" customHeight="1">
      <c r="B682" s="71"/>
    </row>
    <row r="683" spans="2:2" ht="15.75" customHeight="1">
      <c r="B683" s="71"/>
    </row>
    <row r="684" spans="2:2" ht="15.75" customHeight="1">
      <c r="B684" s="71"/>
    </row>
    <row r="685" spans="2:2" ht="15.75" customHeight="1">
      <c r="B685" s="71"/>
    </row>
    <row r="686" spans="2:2" ht="15.75" customHeight="1">
      <c r="B686" s="71"/>
    </row>
    <row r="687" spans="2:2" ht="15.75" customHeight="1">
      <c r="B687" s="71"/>
    </row>
    <row r="688" spans="2:2" ht="15.75" customHeight="1">
      <c r="B688" s="71"/>
    </row>
    <row r="689" spans="2:2" ht="15.75" customHeight="1">
      <c r="B689" s="71"/>
    </row>
    <row r="690" spans="2:2" ht="15.75" customHeight="1">
      <c r="B690" s="71"/>
    </row>
    <row r="691" spans="2:2" ht="15.75" customHeight="1">
      <c r="B691" s="71"/>
    </row>
    <row r="692" spans="2:2" ht="15.75" customHeight="1">
      <c r="B692" s="71"/>
    </row>
    <row r="693" spans="2:2" ht="15.75" customHeight="1">
      <c r="B693" s="71"/>
    </row>
    <row r="694" spans="2:2" ht="15.75" customHeight="1">
      <c r="B694" s="71"/>
    </row>
    <row r="695" spans="2:2" ht="15.75" customHeight="1">
      <c r="B695" s="71"/>
    </row>
    <row r="696" spans="2:2" ht="15.75" customHeight="1">
      <c r="B696" s="71"/>
    </row>
    <row r="697" spans="2:2" ht="15.75" customHeight="1">
      <c r="B697" s="71"/>
    </row>
    <row r="698" spans="2:2" ht="15.75" customHeight="1">
      <c r="B698" s="71"/>
    </row>
    <row r="699" spans="2:2" ht="15.75" customHeight="1">
      <c r="B699" s="71"/>
    </row>
    <row r="700" spans="2:2" ht="15.75" customHeight="1">
      <c r="B700" s="71"/>
    </row>
    <row r="701" spans="2:2" ht="15.75" customHeight="1">
      <c r="B701" s="71"/>
    </row>
    <row r="702" spans="2:2" ht="15.75" customHeight="1">
      <c r="B702" s="71"/>
    </row>
    <row r="703" spans="2:2" ht="15.75" customHeight="1">
      <c r="B703" s="71"/>
    </row>
    <row r="704" spans="2:2" ht="15.75" customHeight="1">
      <c r="B704" s="71"/>
    </row>
    <row r="705" spans="2:2" ht="15.75" customHeight="1">
      <c r="B705" s="71"/>
    </row>
    <row r="706" spans="2:2" ht="15.75" customHeight="1">
      <c r="B706" s="71"/>
    </row>
    <row r="707" spans="2:2" ht="15.75" customHeight="1">
      <c r="B707" s="71"/>
    </row>
    <row r="708" spans="2:2" ht="15.75" customHeight="1">
      <c r="B708" s="71"/>
    </row>
    <row r="709" spans="2:2" ht="15.75" customHeight="1">
      <c r="B709" s="71"/>
    </row>
    <row r="710" spans="2:2" ht="15.75" customHeight="1">
      <c r="B710" s="71"/>
    </row>
    <row r="711" spans="2:2" ht="15.75" customHeight="1">
      <c r="B711" s="71"/>
    </row>
    <row r="712" spans="2:2" ht="15.75" customHeight="1">
      <c r="B712" s="71"/>
    </row>
    <row r="713" spans="2:2" ht="15.75" customHeight="1">
      <c r="B713" s="71"/>
    </row>
    <row r="714" spans="2:2" ht="15.75" customHeight="1">
      <c r="B714" s="71"/>
    </row>
    <row r="715" spans="2:2" ht="15.75" customHeight="1">
      <c r="B715" s="71"/>
    </row>
    <row r="716" spans="2:2" ht="15.75" customHeight="1">
      <c r="B716" s="71"/>
    </row>
    <row r="717" spans="2:2" ht="15.75" customHeight="1">
      <c r="B717" s="71"/>
    </row>
    <row r="718" spans="2:2" ht="15.75" customHeight="1">
      <c r="B718" s="71"/>
    </row>
    <row r="719" spans="2:2" ht="15.75" customHeight="1">
      <c r="B719" s="71"/>
    </row>
    <row r="720" spans="2:2" ht="15.75" customHeight="1">
      <c r="B720" s="71"/>
    </row>
    <row r="721" spans="2:2" ht="15.75" customHeight="1">
      <c r="B721" s="71"/>
    </row>
    <row r="722" spans="2:2" ht="15.75" customHeight="1">
      <c r="B722" s="71"/>
    </row>
    <row r="723" spans="2:2" ht="15.75" customHeight="1">
      <c r="B723" s="71"/>
    </row>
    <row r="724" spans="2:2" ht="15.75" customHeight="1">
      <c r="B724" s="71"/>
    </row>
    <row r="725" spans="2:2" ht="15.75" customHeight="1">
      <c r="B725" s="71"/>
    </row>
    <row r="726" spans="2:2" ht="15.75" customHeight="1">
      <c r="B726" s="71"/>
    </row>
    <row r="727" spans="2:2" ht="15.75" customHeight="1">
      <c r="B727" s="71"/>
    </row>
    <row r="728" spans="2:2" ht="15.75" customHeight="1">
      <c r="B728" s="71"/>
    </row>
    <row r="729" spans="2:2" ht="15.75" customHeight="1">
      <c r="B729" s="71"/>
    </row>
    <row r="730" spans="2:2" ht="15.75" customHeight="1">
      <c r="B730" s="71"/>
    </row>
    <row r="731" spans="2:2" ht="15.75" customHeight="1">
      <c r="B731" s="71"/>
    </row>
    <row r="732" spans="2:2" ht="15.75" customHeight="1">
      <c r="B732" s="71"/>
    </row>
    <row r="733" spans="2:2" ht="15.75" customHeight="1">
      <c r="B733" s="71"/>
    </row>
    <row r="734" spans="2:2" ht="15.75" customHeight="1">
      <c r="B734" s="71"/>
    </row>
    <row r="735" spans="2:2" ht="15.75" customHeight="1">
      <c r="B735" s="71"/>
    </row>
    <row r="736" spans="2:2" ht="15.75" customHeight="1">
      <c r="B736" s="71"/>
    </row>
    <row r="737" spans="2:2" ht="15.75" customHeight="1">
      <c r="B737" s="71"/>
    </row>
    <row r="738" spans="2:2" ht="15.75" customHeight="1">
      <c r="B738" s="71"/>
    </row>
    <row r="739" spans="2:2" ht="15.75" customHeight="1">
      <c r="B739" s="71"/>
    </row>
    <row r="740" spans="2:2" ht="15.75" customHeight="1">
      <c r="B740" s="71"/>
    </row>
    <row r="741" spans="2:2" ht="15.75" customHeight="1">
      <c r="B741" s="71"/>
    </row>
    <row r="742" spans="2:2" ht="15.75" customHeight="1">
      <c r="B742" s="71"/>
    </row>
    <row r="743" spans="2:2" ht="15.75" customHeight="1">
      <c r="B743" s="71"/>
    </row>
    <row r="744" spans="2:2" ht="15.75" customHeight="1">
      <c r="B744" s="71"/>
    </row>
    <row r="745" spans="2:2" ht="15.75" customHeight="1">
      <c r="B745" s="71"/>
    </row>
    <row r="746" spans="2:2" ht="15.75" customHeight="1">
      <c r="B746" s="71"/>
    </row>
    <row r="747" spans="2:2" ht="15.75" customHeight="1">
      <c r="B747" s="71"/>
    </row>
    <row r="748" spans="2:2" ht="15.75" customHeight="1">
      <c r="B748" s="71"/>
    </row>
    <row r="749" spans="2:2" ht="15.75" customHeight="1">
      <c r="B749" s="71"/>
    </row>
    <row r="750" spans="2:2" ht="15.75" customHeight="1">
      <c r="B750" s="71"/>
    </row>
    <row r="751" spans="2:2" ht="15.75" customHeight="1">
      <c r="B751" s="71"/>
    </row>
    <row r="752" spans="2:2" ht="15.75" customHeight="1">
      <c r="B752" s="71"/>
    </row>
    <row r="753" spans="2:2" ht="15.75" customHeight="1">
      <c r="B753" s="71"/>
    </row>
    <row r="754" spans="2:2" ht="15.75" customHeight="1">
      <c r="B754" s="71"/>
    </row>
    <row r="755" spans="2:2" ht="15.75" customHeight="1">
      <c r="B755" s="71"/>
    </row>
    <row r="756" spans="2:2" ht="15.75" customHeight="1">
      <c r="B756" s="71"/>
    </row>
    <row r="757" spans="2:2" ht="15.75" customHeight="1">
      <c r="B757" s="71"/>
    </row>
    <row r="758" spans="2:2" ht="15.75" customHeight="1">
      <c r="B758" s="71"/>
    </row>
    <row r="759" spans="2:2" ht="15.75" customHeight="1">
      <c r="B759" s="71"/>
    </row>
    <row r="760" spans="2:2" ht="15.75" customHeight="1">
      <c r="B760" s="71"/>
    </row>
    <row r="761" spans="2:2" ht="15.75" customHeight="1">
      <c r="B761" s="71"/>
    </row>
    <row r="762" spans="2:2" ht="15.75" customHeight="1">
      <c r="B762" s="71"/>
    </row>
    <row r="763" spans="2:2" ht="15.75" customHeight="1">
      <c r="B763" s="71"/>
    </row>
    <row r="764" spans="2:2" ht="15.75" customHeight="1">
      <c r="B764" s="71"/>
    </row>
    <row r="765" spans="2:2" ht="15.75" customHeight="1">
      <c r="B765" s="71"/>
    </row>
    <row r="766" spans="2:2" ht="15.75" customHeight="1">
      <c r="B766" s="71"/>
    </row>
    <row r="767" spans="2:2" ht="15.75" customHeight="1">
      <c r="B767" s="71"/>
    </row>
    <row r="768" spans="2:2" ht="15.75" customHeight="1">
      <c r="B768" s="71"/>
    </row>
    <row r="769" spans="2:2" ht="15.75" customHeight="1">
      <c r="B769" s="71"/>
    </row>
    <row r="770" spans="2:2" ht="15.75" customHeight="1">
      <c r="B770" s="71"/>
    </row>
    <row r="771" spans="2:2" ht="15.75" customHeight="1">
      <c r="B771" s="71"/>
    </row>
    <row r="772" spans="2:2" ht="15.75" customHeight="1">
      <c r="B772" s="71"/>
    </row>
    <row r="773" spans="2:2" ht="15.75" customHeight="1">
      <c r="B773" s="71"/>
    </row>
    <row r="774" spans="2:2" ht="15.75" customHeight="1">
      <c r="B774" s="71"/>
    </row>
    <row r="775" spans="2:2" ht="15.75" customHeight="1">
      <c r="B775" s="71"/>
    </row>
    <row r="776" spans="2:2" ht="15.75" customHeight="1">
      <c r="B776" s="71"/>
    </row>
    <row r="777" spans="2:2" ht="15.75" customHeight="1">
      <c r="B777" s="71"/>
    </row>
    <row r="778" spans="2:2" ht="15.75" customHeight="1">
      <c r="B778" s="71"/>
    </row>
    <row r="779" spans="2:2" ht="15.75" customHeight="1">
      <c r="B779" s="71"/>
    </row>
    <row r="780" spans="2:2" ht="15.75" customHeight="1">
      <c r="B780" s="71"/>
    </row>
    <row r="781" spans="2:2" ht="15.75" customHeight="1">
      <c r="B781" s="71"/>
    </row>
    <row r="782" spans="2:2" ht="15.75" customHeight="1">
      <c r="B782" s="71"/>
    </row>
    <row r="783" spans="2:2" ht="15.75" customHeight="1">
      <c r="B783" s="71"/>
    </row>
    <row r="784" spans="2:2" ht="15.75" customHeight="1">
      <c r="B784" s="71"/>
    </row>
    <row r="785" spans="2:2" ht="15.75" customHeight="1">
      <c r="B785" s="71"/>
    </row>
    <row r="786" spans="2:2" ht="15.75" customHeight="1">
      <c r="B786" s="71"/>
    </row>
    <row r="787" spans="2:2" ht="15.75" customHeight="1">
      <c r="B787" s="71"/>
    </row>
    <row r="788" spans="2:2" ht="15.75" customHeight="1">
      <c r="B788" s="71"/>
    </row>
    <row r="789" spans="2:2" ht="15.75" customHeight="1">
      <c r="B789" s="71"/>
    </row>
    <row r="790" spans="2:2" ht="15.75" customHeight="1">
      <c r="B790" s="71"/>
    </row>
    <row r="791" spans="2:2" ht="15.75" customHeight="1">
      <c r="B791" s="71"/>
    </row>
    <row r="792" spans="2:2" ht="15.75" customHeight="1">
      <c r="B792" s="71"/>
    </row>
    <row r="793" spans="2:2" ht="15.75" customHeight="1">
      <c r="B793" s="71"/>
    </row>
    <row r="794" spans="2:2" ht="15.75" customHeight="1">
      <c r="B794" s="71"/>
    </row>
    <row r="795" spans="2:2" ht="15.75" customHeight="1">
      <c r="B795" s="71"/>
    </row>
    <row r="796" spans="2:2" ht="15.75" customHeight="1">
      <c r="B796" s="71"/>
    </row>
    <row r="797" spans="2:2" ht="15.75" customHeight="1">
      <c r="B797" s="71"/>
    </row>
    <row r="798" spans="2:2" ht="15.75" customHeight="1">
      <c r="B798" s="71"/>
    </row>
    <row r="799" spans="2:2" ht="15.75" customHeight="1">
      <c r="B799" s="71"/>
    </row>
    <row r="800" spans="2:2" ht="15.75" customHeight="1">
      <c r="B800" s="71"/>
    </row>
    <row r="801" spans="2:2" ht="15.75" customHeight="1">
      <c r="B801" s="71"/>
    </row>
    <row r="802" spans="2:2" ht="15.75" customHeight="1">
      <c r="B802" s="71"/>
    </row>
    <row r="803" spans="2:2" ht="15.75" customHeight="1">
      <c r="B803" s="71"/>
    </row>
    <row r="804" spans="2:2" ht="15.75" customHeight="1">
      <c r="B804" s="71"/>
    </row>
    <row r="805" spans="2:2" ht="15.75" customHeight="1">
      <c r="B805" s="71"/>
    </row>
    <row r="806" spans="2:2" ht="15.75" customHeight="1">
      <c r="B806" s="71"/>
    </row>
    <row r="807" spans="2:2" ht="15.75" customHeight="1">
      <c r="B807" s="71"/>
    </row>
    <row r="808" spans="2:2" ht="15.75" customHeight="1">
      <c r="B808" s="71"/>
    </row>
    <row r="809" spans="2:2" ht="15.75" customHeight="1">
      <c r="B809" s="71"/>
    </row>
    <row r="810" spans="2:2" ht="15.75" customHeight="1">
      <c r="B810" s="71"/>
    </row>
    <row r="811" spans="2:2" ht="15.75" customHeight="1">
      <c r="B811" s="71"/>
    </row>
    <row r="812" spans="2:2" ht="15.75" customHeight="1">
      <c r="B812" s="71"/>
    </row>
    <row r="813" spans="2:2" ht="15.75" customHeight="1">
      <c r="B813" s="71"/>
    </row>
    <row r="814" spans="2:2" ht="15.75" customHeight="1">
      <c r="B814" s="71"/>
    </row>
    <row r="815" spans="2:2" ht="15.75" customHeight="1">
      <c r="B815" s="71"/>
    </row>
    <row r="816" spans="2:2" ht="15.75" customHeight="1">
      <c r="B816" s="71"/>
    </row>
    <row r="817" spans="2:2" ht="15.75" customHeight="1">
      <c r="B817" s="71"/>
    </row>
    <row r="818" spans="2:2" ht="15.75" customHeight="1">
      <c r="B818" s="71"/>
    </row>
    <row r="819" spans="2:2" ht="15.75" customHeight="1">
      <c r="B819" s="71"/>
    </row>
    <row r="820" spans="2:2" ht="15.75" customHeight="1">
      <c r="B820" s="71"/>
    </row>
    <row r="821" spans="2:2" ht="15.75" customHeight="1">
      <c r="B821" s="71"/>
    </row>
    <row r="822" spans="2:2" ht="15.75" customHeight="1">
      <c r="B822" s="71"/>
    </row>
    <row r="823" spans="2:2" ht="15.75" customHeight="1">
      <c r="B823" s="71"/>
    </row>
    <row r="824" spans="2:2" ht="15.75" customHeight="1">
      <c r="B824" s="71"/>
    </row>
    <row r="825" spans="2:2" ht="15.75" customHeight="1">
      <c r="B825" s="71"/>
    </row>
    <row r="826" spans="2:2" ht="15.75" customHeight="1">
      <c r="B826" s="71"/>
    </row>
    <row r="827" spans="2:2" ht="15.75" customHeight="1">
      <c r="B827" s="71"/>
    </row>
    <row r="828" spans="2:2" ht="15.75" customHeight="1">
      <c r="B828" s="71"/>
    </row>
    <row r="829" spans="2:2" ht="15.75" customHeight="1">
      <c r="B829" s="71"/>
    </row>
    <row r="830" spans="2:2" ht="15.75" customHeight="1">
      <c r="B830" s="71"/>
    </row>
    <row r="831" spans="2:2" ht="15.75" customHeight="1">
      <c r="B831" s="71"/>
    </row>
    <row r="832" spans="2:2" ht="15.75" customHeight="1">
      <c r="B832" s="71"/>
    </row>
    <row r="833" spans="2:2" ht="15.75" customHeight="1">
      <c r="B833" s="71"/>
    </row>
    <row r="834" spans="2:2" ht="15.75" customHeight="1">
      <c r="B834" s="71"/>
    </row>
    <row r="835" spans="2:2" ht="15.75" customHeight="1">
      <c r="B835" s="71"/>
    </row>
    <row r="836" spans="2:2" ht="15.75" customHeight="1">
      <c r="B836" s="71"/>
    </row>
    <row r="837" spans="2:2" ht="15.75" customHeight="1">
      <c r="B837" s="71"/>
    </row>
    <row r="838" spans="2:2" ht="15.75" customHeight="1">
      <c r="B838" s="71"/>
    </row>
    <row r="839" spans="2:2" ht="15.75" customHeight="1">
      <c r="B839" s="71"/>
    </row>
    <row r="840" spans="2:2" ht="15.75" customHeight="1">
      <c r="B840" s="71"/>
    </row>
    <row r="841" spans="2:2" ht="15.75" customHeight="1">
      <c r="B841" s="71"/>
    </row>
    <row r="842" spans="2:2" ht="15.75" customHeight="1">
      <c r="B842" s="71"/>
    </row>
    <row r="843" spans="2:2" ht="15.75" customHeight="1">
      <c r="B843" s="71"/>
    </row>
    <row r="844" spans="2:2" ht="15.75" customHeight="1">
      <c r="B844" s="71"/>
    </row>
    <row r="845" spans="2:2" ht="15.75" customHeight="1">
      <c r="B845" s="71"/>
    </row>
    <row r="846" spans="2:2" ht="15.75" customHeight="1">
      <c r="B846" s="71"/>
    </row>
    <row r="847" spans="2:2" ht="15.75" customHeight="1">
      <c r="B847" s="71"/>
    </row>
    <row r="848" spans="2:2" ht="15.75" customHeight="1">
      <c r="B848" s="71"/>
    </row>
    <row r="849" spans="2:2" ht="15.75" customHeight="1">
      <c r="B849" s="71"/>
    </row>
    <row r="850" spans="2:2" ht="15.75" customHeight="1">
      <c r="B850" s="71"/>
    </row>
    <row r="851" spans="2:2" ht="15.75" customHeight="1">
      <c r="B851" s="71"/>
    </row>
    <row r="852" spans="2:2" ht="15.75" customHeight="1">
      <c r="B852" s="71"/>
    </row>
    <row r="853" spans="2:2" ht="15.75" customHeight="1">
      <c r="B853" s="71"/>
    </row>
    <row r="854" spans="2:2" ht="15.75" customHeight="1">
      <c r="B854" s="71"/>
    </row>
    <row r="855" spans="2:2" ht="15.75" customHeight="1">
      <c r="B855" s="71"/>
    </row>
    <row r="856" spans="2:2" ht="15.75" customHeight="1">
      <c r="B856" s="71"/>
    </row>
    <row r="857" spans="2:2" ht="15.75" customHeight="1">
      <c r="B857" s="71"/>
    </row>
    <row r="858" spans="2:2" ht="15.75" customHeight="1">
      <c r="B858" s="71"/>
    </row>
    <row r="859" spans="2:2" ht="15.75" customHeight="1">
      <c r="B859" s="71"/>
    </row>
    <row r="860" spans="2:2" ht="15.75" customHeight="1">
      <c r="B860" s="71"/>
    </row>
    <row r="861" spans="2:2" ht="15.75" customHeight="1">
      <c r="B861" s="71"/>
    </row>
    <row r="862" spans="2:2" ht="15.75" customHeight="1">
      <c r="B862" s="71"/>
    </row>
    <row r="863" spans="2:2" ht="15.75" customHeight="1">
      <c r="B863" s="71"/>
    </row>
    <row r="864" spans="2:2" ht="15.75" customHeight="1">
      <c r="B864" s="71"/>
    </row>
    <row r="865" spans="2:2" ht="15.75" customHeight="1">
      <c r="B865" s="71"/>
    </row>
    <row r="866" spans="2:2" ht="15.75" customHeight="1">
      <c r="B866" s="71"/>
    </row>
    <row r="867" spans="2:2" ht="15.75" customHeight="1">
      <c r="B867" s="71"/>
    </row>
    <row r="868" spans="2:2" ht="15.75" customHeight="1">
      <c r="B868" s="71"/>
    </row>
    <row r="869" spans="2:2" ht="15.75" customHeight="1">
      <c r="B869" s="71"/>
    </row>
    <row r="870" spans="2:2" ht="15.75" customHeight="1">
      <c r="B870" s="71"/>
    </row>
    <row r="871" spans="2:2" ht="15.75" customHeight="1">
      <c r="B871" s="71"/>
    </row>
    <row r="872" spans="2:2" ht="15.75" customHeight="1">
      <c r="B872" s="71"/>
    </row>
    <row r="873" spans="2:2" ht="15.75" customHeight="1">
      <c r="B873" s="71"/>
    </row>
    <row r="874" spans="2:2" ht="15.75" customHeight="1">
      <c r="B874" s="71"/>
    </row>
    <row r="875" spans="2:2" ht="15.75" customHeight="1">
      <c r="B875" s="71"/>
    </row>
    <row r="876" spans="2:2" ht="15.75" customHeight="1">
      <c r="B876" s="71"/>
    </row>
    <row r="877" spans="2:2" ht="15.75" customHeight="1">
      <c r="B877" s="71"/>
    </row>
    <row r="878" spans="2:2" ht="15.75" customHeight="1">
      <c r="B878" s="71"/>
    </row>
    <row r="879" spans="2:2" ht="15.75" customHeight="1">
      <c r="B879" s="71"/>
    </row>
    <row r="880" spans="2:2" ht="15.75" customHeight="1">
      <c r="B880" s="71"/>
    </row>
    <row r="881" spans="2:2" ht="15.75" customHeight="1">
      <c r="B881" s="71"/>
    </row>
    <row r="882" spans="2:2" ht="15.75" customHeight="1">
      <c r="B882" s="71"/>
    </row>
    <row r="883" spans="2:2" ht="15.75" customHeight="1">
      <c r="B883" s="71"/>
    </row>
    <row r="884" spans="2:2" ht="15.75" customHeight="1">
      <c r="B884" s="71"/>
    </row>
    <row r="885" spans="2:2" ht="15.75" customHeight="1">
      <c r="B885" s="71"/>
    </row>
    <row r="886" spans="2:2" ht="15.75" customHeight="1">
      <c r="B886" s="71"/>
    </row>
    <row r="887" spans="2:2" ht="15.75" customHeight="1">
      <c r="B887" s="71"/>
    </row>
    <row r="888" spans="2:2" ht="15.75" customHeight="1">
      <c r="B888" s="71"/>
    </row>
    <row r="889" spans="2:2" ht="15.75" customHeight="1">
      <c r="B889" s="71"/>
    </row>
    <row r="890" spans="2:2" ht="15.75" customHeight="1">
      <c r="B890" s="71"/>
    </row>
    <row r="891" spans="2:2" ht="15.75" customHeight="1">
      <c r="B891" s="71"/>
    </row>
    <row r="892" spans="2:2" ht="15.75" customHeight="1">
      <c r="B892" s="71"/>
    </row>
    <row r="893" spans="2:2" ht="15.75" customHeight="1">
      <c r="B893" s="71"/>
    </row>
    <row r="894" spans="2:2" ht="15.75" customHeight="1">
      <c r="B894" s="71"/>
    </row>
    <row r="895" spans="2:2" ht="15.75" customHeight="1">
      <c r="B895" s="71"/>
    </row>
    <row r="896" spans="2:2" ht="15.75" customHeight="1">
      <c r="B896" s="71"/>
    </row>
    <row r="897" spans="2:2" ht="15.75" customHeight="1">
      <c r="B897" s="71"/>
    </row>
    <row r="898" spans="2:2" ht="15.75" customHeight="1">
      <c r="B898" s="71"/>
    </row>
    <row r="899" spans="2:2" ht="15.75" customHeight="1">
      <c r="B899" s="71"/>
    </row>
    <row r="900" spans="2:2" ht="15.75" customHeight="1">
      <c r="B900" s="71"/>
    </row>
    <row r="901" spans="2:2" ht="15.75" customHeight="1">
      <c r="B901" s="71"/>
    </row>
    <row r="902" spans="2:2" ht="15.75" customHeight="1">
      <c r="B902" s="71"/>
    </row>
    <row r="903" spans="2:2" ht="15.75" customHeight="1">
      <c r="B903" s="71"/>
    </row>
    <row r="904" spans="2:2" ht="15.75" customHeight="1">
      <c r="B904" s="71"/>
    </row>
    <row r="905" spans="2:2" ht="15.75" customHeight="1">
      <c r="B905" s="71"/>
    </row>
    <row r="906" spans="2:2" ht="15.75" customHeight="1">
      <c r="B906" s="71"/>
    </row>
    <row r="907" spans="2:2" ht="15.75" customHeight="1">
      <c r="B907" s="71"/>
    </row>
    <row r="908" spans="2:2" ht="15.75" customHeight="1">
      <c r="B908" s="71"/>
    </row>
    <row r="909" spans="2:2" ht="15.75" customHeight="1">
      <c r="B909" s="71"/>
    </row>
    <row r="910" spans="2:2" ht="15.75" customHeight="1">
      <c r="B910" s="71"/>
    </row>
    <row r="911" spans="2:2" ht="15.75" customHeight="1">
      <c r="B911" s="71"/>
    </row>
    <row r="912" spans="2:2" ht="15.75" customHeight="1">
      <c r="B912" s="71"/>
    </row>
    <row r="913" spans="2:2" ht="15.75" customHeight="1">
      <c r="B913" s="71"/>
    </row>
    <row r="914" spans="2:2" ht="15.75" customHeight="1">
      <c r="B914" s="71"/>
    </row>
    <row r="915" spans="2:2" ht="15.75" customHeight="1">
      <c r="B915" s="71"/>
    </row>
    <row r="916" spans="2:2" ht="15.75" customHeight="1">
      <c r="B916" s="71"/>
    </row>
    <row r="917" spans="2:2" ht="15.75" customHeight="1">
      <c r="B917" s="71"/>
    </row>
    <row r="918" spans="2:2" ht="15.75" customHeight="1">
      <c r="B918" s="71"/>
    </row>
    <row r="919" spans="2:2" ht="15.75" customHeight="1">
      <c r="B919" s="71"/>
    </row>
    <row r="920" spans="2:2" ht="15.75" customHeight="1">
      <c r="B920" s="71"/>
    </row>
    <row r="921" spans="2:2" ht="15.75" customHeight="1">
      <c r="B921" s="71"/>
    </row>
    <row r="922" spans="2:2" ht="15.75" customHeight="1">
      <c r="B922" s="71"/>
    </row>
    <row r="923" spans="2:2" ht="15.75" customHeight="1">
      <c r="B923" s="71"/>
    </row>
    <row r="924" spans="2:2" ht="15.75" customHeight="1">
      <c r="B924" s="71"/>
    </row>
    <row r="925" spans="2:2" ht="15.75" customHeight="1">
      <c r="B925" s="71"/>
    </row>
    <row r="926" spans="2:2" ht="15.75" customHeight="1">
      <c r="B926" s="71"/>
    </row>
    <row r="927" spans="2:2" ht="15.75" customHeight="1">
      <c r="B927" s="71"/>
    </row>
    <row r="928" spans="2:2" ht="15.75" customHeight="1">
      <c r="B928" s="71"/>
    </row>
    <row r="929" spans="2:2" ht="15.75" customHeight="1">
      <c r="B929" s="71"/>
    </row>
    <row r="930" spans="2:2" ht="15.75" customHeight="1">
      <c r="B930" s="71"/>
    </row>
    <row r="931" spans="2:2" ht="15.75" customHeight="1">
      <c r="B931" s="71"/>
    </row>
    <row r="932" spans="2:2" ht="15.75" customHeight="1">
      <c r="B932" s="71"/>
    </row>
    <row r="933" spans="2:2" ht="15.75" customHeight="1">
      <c r="B933" s="71"/>
    </row>
    <row r="934" spans="2:2" ht="15.75" customHeight="1">
      <c r="B934" s="71"/>
    </row>
    <row r="935" spans="2:2" ht="15.75" customHeight="1">
      <c r="B935" s="71"/>
    </row>
    <row r="936" spans="2:2" ht="15.75" customHeight="1">
      <c r="B936" s="71"/>
    </row>
    <row r="937" spans="2:2" ht="15.75" customHeight="1">
      <c r="B937" s="71"/>
    </row>
    <row r="938" spans="2:2" ht="15.75" customHeight="1">
      <c r="B938" s="71"/>
    </row>
    <row r="939" spans="2:2" ht="15.75" customHeight="1">
      <c r="B939" s="71"/>
    </row>
    <row r="940" spans="2:2" ht="15.75" customHeight="1">
      <c r="B940" s="71"/>
    </row>
    <row r="941" spans="2:2" ht="15.75" customHeight="1">
      <c r="B941" s="71"/>
    </row>
    <row r="942" spans="2:2" ht="15.75" customHeight="1">
      <c r="B942" s="71"/>
    </row>
    <row r="943" spans="2:2" ht="15.75" customHeight="1">
      <c r="B943" s="71"/>
    </row>
    <row r="944" spans="2:2" ht="15.75" customHeight="1">
      <c r="B944" s="71"/>
    </row>
    <row r="945" spans="2:2" ht="15.75" customHeight="1">
      <c r="B945" s="71"/>
    </row>
    <row r="946" spans="2:2" ht="15.75" customHeight="1">
      <c r="B946" s="71"/>
    </row>
    <row r="947" spans="2:2" ht="15.75" customHeight="1">
      <c r="B947" s="71"/>
    </row>
    <row r="948" spans="2:2" ht="15.75" customHeight="1">
      <c r="B948" s="71"/>
    </row>
    <row r="949" spans="2:2" ht="15.75" customHeight="1">
      <c r="B949" s="71"/>
    </row>
    <row r="950" spans="2:2" ht="15.75" customHeight="1">
      <c r="B950" s="71"/>
    </row>
    <row r="951" spans="2:2" ht="15.75" customHeight="1">
      <c r="B951" s="71"/>
    </row>
    <row r="952" spans="2:2" ht="15.75" customHeight="1">
      <c r="B952" s="71"/>
    </row>
    <row r="953" spans="2:2" ht="15.75" customHeight="1">
      <c r="B953" s="71"/>
    </row>
    <row r="954" spans="2:2" ht="15.75" customHeight="1">
      <c r="B954" s="71"/>
    </row>
    <row r="955" spans="2:2" ht="15.75" customHeight="1">
      <c r="B955" s="71"/>
    </row>
    <row r="956" spans="2:2" ht="15.75" customHeight="1">
      <c r="B956" s="71"/>
    </row>
    <row r="957" spans="2:2" ht="15.75" customHeight="1">
      <c r="B957" s="71"/>
    </row>
    <row r="958" spans="2:2" ht="15.75" customHeight="1">
      <c r="B958" s="71"/>
    </row>
    <row r="959" spans="2:2" ht="15.75" customHeight="1">
      <c r="B959" s="71"/>
    </row>
    <row r="960" spans="2:2" ht="15.75" customHeight="1">
      <c r="B960" s="71"/>
    </row>
    <row r="961" spans="2:2" ht="15.75" customHeight="1">
      <c r="B961" s="71"/>
    </row>
    <row r="962" spans="2:2" ht="15.75" customHeight="1">
      <c r="B962" s="71"/>
    </row>
    <row r="963" spans="2:2" ht="15.75" customHeight="1">
      <c r="B963" s="71"/>
    </row>
    <row r="964" spans="2:2" ht="15.75" customHeight="1">
      <c r="B964" s="71"/>
    </row>
    <row r="965" spans="2:2" ht="15.75" customHeight="1">
      <c r="B965" s="71"/>
    </row>
    <row r="966" spans="2:2" ht="15.75" customHeight="1">
      <c r="B966" s="71"/>
    </row>
    <row r="967" spans="2:2" ht="15.75" customHeight="1">
      <c r="B967" s="71"/>
    </row>
    <row r="968" spans="2:2" ht="15.75" customHeight="1">
      <c r="B968" s="71"/>
    </row>
    <row r="969" spans="2:2" ht="15.75" customHeight="1">
      <c r="B969" s="71"/>
    </row>
    <row r="970" spans="2:2" ht="15.75" customHeight="1">
      <c r="B970" s="71"/>
    </row>
    <row r="971" spans="2:2" ht="15.75" customHeight="1">
      <c r="B971" s="71"/>
    </row>
    <row r="972" spans="2:2" ht="15.75" customHeight="1">
      <c r="B972" s="71"/>
    </row>
    <row r="973" spans="2:2" ht="15.75" customHeight="1">
      <c r="B973" s="71"/>
    </row>
    <row r="974" spans="2:2" ht="15.75" customHeight="1">
      <c r="B974" s="71"/>
    </row>
    <row r="975" spans="2:2" ht="15.75" customHeight="1">
      <c r="B975" s="71"/>
    </row>
    <row r="976" spans="2:2" ht="15.75" customHeight="1">
      <c r="B976" s="71"/>
    </row>
    <row r="977" spans="2:2" ht="15.75" customHeight="1">
      <c r="B977" s="71"/>
    </row>
    <row r="978" spans="2:2" ht="15.75" customHeight="1">
      <c r="B978" s="71"/>
    </row>
    <row r="979" spans="2:2" ht="15.75" customHeight="1">
      <c r="B979" s="71"/>
    </row>
    <row r="980" spans="2:2" ht="15.75" customHeight="1">
      <c r="B980" s="71"/>
    </row>
    <row r="981" spans="2:2" ht="15.75" customHeight="1">
      <c r="B981" s="71"/>
    </row>
    <row r="982" spans="2:2" ht="15.75" customHeight="1">
      <c r="B982" s="71"/>
    </row>
    <row r="983" spans="2:2" ht="15.75" customHeight="1">
      <c r="B983" s="71"/>
    </row>
    <row r="984" spans="2:2" ht="15.75" customHeight="1">
      <c r="B984" s="71"/>
    </row>
    <row r="985" spans="2:2" ht="15.75" customHeight="1">
      <c r="B985" s="71"/>
    </row>
    <row r="986" spans="2:2" ht="15.75" customHeight="1">
      <c r="B986" s="71"/>
    </row>
    <row r="987" spans="2:2" ht="15.75" customHeight="1">
      <c r="B987" s="71"/>
    </row>
    <row r="988" spans="2:2" ht="15.75" customHeight="1">
      <c r="B988" s="71"/>
    </row>
    <row r="989" spans="2:2" ht="15.75" customHeight="1">
      <c r="B989" s="71"/>
    </row>
    <row r="990" spans="2:2" ht="15.75" customHeight="1">
      <c r="B990" s="71"/>
    </row>
    <row r="991" spans="2:2" ht="15.75" customHeight="1">
      <c r="B991" s="71"/>
    </row>
    <row r="992" spans="2:2" ht="15.75" customHeight="1">
      <c r="B992" s="71"/>
    </row>
    <row r="993" spans="2:2" ht="15.75" customHeight="1">
      <c r="B993" s="71"/>
    </row>
    <row r="994" spans="2:2" ht="15.75" customHeight="1">
      <c r="B994" s="71"/>
    </row>
    <row r="995" spans="2:2" ht="15.75" customHeight="1">
      <c r="B995" s="71"/>
    </row>
    <row r="996" spans="2:2" ht="15.75" customHeight="1">
      <c r="B996" s="71"/>
    </row>
    <row r="997" spans="2:2" ht="15.75" customHeight="1">
      <c r="B997" s="71"/>
    </row>
    <row r="998" spans="2:2" ht="15.75" customHeight="1">
      <c r="B998" s="71"/>
    </row>
    <row r="999" spans="2:2" ht="15.75" customHeight="1">
      <c r="B999" s="71"/>
    </row>
    <row r="1000" spans="2:2" ht="15.75" customHeight="1">
      <c r="B1000" s="71"/>
    </row>
  </sheetData>
  <mergeCells count="68">
    <mergeCell ref="A8:A11"/>
    <mergeCell ref="B8:B11"/>
    <mergeCell ref="B1:F1"/>
    <mergeCell ref="J1:T1"/>
    <mergeCell ref="B2:F2"/>
    <mergeCell ref="J2:T2"/>
    <mergeCell ref="B4:S4"/>
    <mergeCell ref="Q8:Q11"/>
    <mergeCell ref="C9:C11"/>
    <mergeCell ref="D9:D11"/>
    <mergeCell ref="E9:E11"/>
    <mergeCell ref="F9:I9"/>
    <mergeCell ref="F10:F11"/>
    <mergeCell ref="G10:G11"/>
    <mergeCell ref="H10:H11"/>
    <mergeCell ref="I10:I11"/>
    <mergeCell ref="J9:M9"/>
    <mergeCell ref="J10:J11"/>
    <mergeCell ref="K10:K11"/>
    <mergeCell ref="L10:L11"/>
    <mergeCell ref="M10:M11"/>
    <mergeCell ref="E5:M5"/>
    <mergeCell ref="C8:M8"/>
    <mergeCell ref="N8:N11"/>
    <mergeCell ref="O8:O11"/>
    <mergeCell ref="P8:P11"/>
    <mergeCell ref="AG27:AH27"/>
    <mergeCell ref="V30:AA30"/>
    <mergeCell ref="V31:W31"/>
    <mergeCell ref="X31:Y31"/>
    <mergeCell ref="Z31:AA31"/>
    <mergeCell ref="W36:X36"/>
    <mergeCell ref="Y36:Z36"/>
    <mergeCell ref="AA36:AB36"/>
    <mergeCell ref="AC27:AD27"/>
    <mergeCell ref="AE27:AF27"/>
    <mergeCell ref="V25:AA25"/>
    <mergeCell ref="V26:W26"/>
    <mergeCell ref="X26:Y26"/>
    <mergeCell ref="Z26:AA26"/>
    <mergeCell ref="AC26:AH26"/>
    <mergeCell ref="V20:AA20"/>
    <mergeCell ref="AC20:AH20"/>
    <mergeCell ref="V21:W21"/>
    <mergeCell ref="X21:Y21"/>
    <mergeCell ref="Z21:AA21"/>
    <mergeCell ref="AG21:AH21"/>
    <mergeCell ref="AC21:AD21"/>
    <mergeCell ref="AE21:AF21"/>
    <mergeCell ref="V15:AA15"/>
    <mergeCell ref="AC15:AH15"/>
    <mergeCell ref="V16:W16"/>
    <mergeCell ref="X16:Y16"/>
    <mergeCell ref="Z16:AA16"/>
    <mergeCell ref="AG16:AH16"/>
    <mergeCell ref="AC16:AD16"/>
    <mergeCell ref="AE16:AF16"/>
    <mergeCell ref="AE11:AF11"/>
    <mergeCell ref="AG11:AH11"/>
    <mergeCell ref="R8:S11"/>
    <mergeCell ref="T8:T11"/>
    <mergeCell ref="X8:AF8"/>
    <mergeCell ref="V10:AA10"/>
    <mergeCell ref="AC10:AH10"/>
    <mergeCell ref="V11:W11"/>
    <mergeCell ref="X11:Y11"/>
    <mergeCell ref="Z11:AA11"/>
    <mergeCell ref="AC11:AD11"/>
  </mergeCells>
  <dataValidations count="1">
    <dataValidation type="decimal" allowBlank="1" showDropDown="1" showInputMessage="1" showErrorMessage="1" prompt="Nhập số nằm trong khoảng 0 và 10 (Nhập điểm lẻ bằng dấu phẩy)" sqref="N12:P42 C12:H43 J12:L43 O43:P43 D44:D45 O44:O46">
      <formula1>0</formula1>
      <formula2>10</formula2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0C4DE"/>
    <outlinePr summaryBelow="0" summaryRight="0"/>
  </sheetPr>
  <dimension ref="A1:AR1000"/>
  <sheetViews>
    <sheetView showGridLines="0" topLeftCell="A31" workbookViewId="0"/>
  </sheetViews>
  <sheetFormatPr defaultColWidth="14.42578125" defaultRowHeight="15" customHeight="1"/>
  <cols>
    <col min="1" max="1" width="3.42578125" customWidth="1"/>
    <col min="2" max="2" width="29" customWidth="1"/>
    <col min="3" max="3" width="5.5703125" customWidth="1"/>
    <col min="4" max="4" width="5.140625" customWidth="1"/>
    <col min="5" max="5" width="4.85546875" customWidth="1"/>
    <col min="6" max="6" width="5" customWidth="1"/>
    <col min="7" max="8" width="5.42578125" customWidth="1"/>
    <col min="9" max="9" width="5.5703125" customWidth="1"/>
    <col min="10" max="10" width="5" customWidth="1"/>
    <col min="11" max="11" width="4.7109375" customWidth="1"/>
    <col min="12" max="12" width="4.28515625" customWidth="1"/>
    <col min="13" max="13" width="5.140625" customWidth="1"/>
    <col min="14" max="14" width="8" customWidth="1"/>
    <col min="15" max="15" width="7.28515625" customWidth="1"/>
    <col min="16" max="16" width="7" customWidth="1"/>
    <col min="17" max="17" width="9.85546875" customWidth="1"/>
    <col min="18" max="18" width="6.5703125" customWidth="1"/>
    <col min="19" max="19" width="6.28515625" customWidth="1"/>
    <col min="20" max="20" width="9.140625" customWidth="1"/>
    <col min="21" max="21" width="4.85546875" customWidth="1"/>
    <col min="22" max="22" width="9.140625" customWidth="1"/>
    <col min="23" max="23" width="10.140625" customWidth="1"/>
    <col min="24" max="24" width="9.140625" customWidth="1"/>
    <col min="25" max="25" width="10.140625" customWidth="1"/>
    <col min="26" max="26" width="9.140625" customWidth="1"/>
    <col min="27" max="27" width="10.140625" customWidth="1"/>
    <col min="28" max="29" width="9.140625" customWidth="1"/>
    <col min="30" max="30" width="10.140625" customWidth="1"/>
    <col min="31" max="44" width="9.140625" customWidth="1"/>
  </cols>
  <sheetData>
    <row r="1" spans="1:44" ht="16.5" customHeight="1">
      <c r="A1" s="1"/>
      <c r="B1" s="173" t="s">
        <v>0</v>
      </c>
      <c r="C1" s="163"/>
      <c r="D1" s="163"/>
      <c r="E1" s="163"/>
      <c r="F1" s="163"/>
      <c r="G1" s="2"/>
      <c r="H1" s="2"/>
      <c r="I1" s="2"/>
      <c r="J1" s="174" t="s">
        <v>1</v>
      </c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customHeight="1">
      <c r="A2" s="2"/>
      <c r="B2" s="174" t="s">
        <v>2</v>
      </c>
      <c r="C2" s="163"/>
      <c r="D2" s="163"/>
      <c r="E2" s="163"/>
      <c r="F2" s="163"/>
      <c r="G2" s="2"/>
      <c r="H2" s="2"/>
      <c r="I2" s="2"/>
      <c r="J2" s="174" t="s">
        <v>3</v>
      </c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>
      <c r="A3" s="4"/>
      <c r="B3" s="5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customHeight="1">
      <c r="A4" s="4"/>
      <c r="B4" s="175" t="s">
        <v>4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8.75" customHeight="1">
      <c r="A5" s="4"/>
      <c r="B5" s="55"/>
      <c r="C5" s="3"/>
      <c r="D5" s="5"/>
      <c r="E5" s="170" t="s">
        <v>194</v>
      </c>
      <c r="F5" s="163"/>
      <c r="G5" s="163"/>
      <c r="H5" s="163"/>
      <c r="I5" s="163"/>
      <c r="J5" s="163"/>
      <c r="K5" s="163"/>
      <c r="L5" s="163"/>
      <c r="M5" s="16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3" customHeight="1">
      <c r="A6" s="4"/>
      <c r="B6" s="55"/>
      <c r="C6" s="3"/>
      <c r="D6" s="5"/>
      <c r="E6" s="5"/>
      <c r="F6" s="3"/>
      <c r="G6" s="3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3" customHeight="1">
      <c r="A7" s="3"/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.5">
      <c r="A8" s="159" t="s">
        <v>6</v>
      </c>
      <c r="B8" s="159" t="s">
        <v>7</v>
      </c>
      <c r="C8" s="171" t="s">
        <v>8</v>
      </c>
      <c r="D8" s="165"/>
      <c r="E8" s="165"/>
      <c r="F8" s="165"/>
      <c r="G8" s="165"/>
      <c r="H8" s="165"/>
      <c r="I8" s="165"/>
      <c r="J8" s="165"/>
      <c r="K8" s="165"/>
      <c r="L8" s="165"/>
      <c r="M8" s="151"/>
      <c r="N8" s="172" t="s">
        <v>9</v>
      </c>
      <c r="O8" s="172" t="s">
        <v>10</v>
      </c>
      <c r="P8" s="172" t="s">
        <v>11</v>
      </c>
      <c r="Q8" s="172" t="s">
        <v>12</v>
      </c>
      <c r="R8" s="153" t="s">
        <v>13</v>
      </c>
      <c r="S8" s="154"/>
      <c r="T8" s="159" t="s">
        <v>14</v>
      </c>
      <c r="U8" s="3"/>
      <c r="V8" s="3"/>
      <c r="W8" s="3"/>
      <c r="X8" s="162" t="s">
        <v>15</v>
      </c>
      <c r="Y8" s="163"/>
      <c r="Z8" s="163"/>
      <c r="AA8" s="163"/>
      <c r="AB8" s="163"/>
      <c r="AC8" s="163"/>
      <c r="AD8" s="163"/>
      <c r="AE8" s="163"/>
      <c r="AF8" s="16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.5">
      <c r="A9" s="160"/>
      <c r="B9" s="160"/>
      <c r="C9" s="159" t="s">
        <v>16</v>
      </c>
      <c r="D9" s="159" t="s">
        <v>17</v>
      </c>
      <c r="E9" s="159" t="s">
        <v>18</v>
      </c>
      <c r="F9" s="171" t="s">
        <v>19</v>
      </c>
      <c r="G9" s="165"/>
      <c r="H9" s="165"/>
      <c r="I9" s="151"/>
      <c r="J9" s="171" t="s">
        <v>20</v>
      </c>
      <c r="K9" s="165"/>
      <c r="L9" s="165"/>
      <c r="M9" s="151"/>
      <c r="N9" s="160"/>
      <c r="O9" s="160"/>
      <c r="P9" s="160"/>
      <c r="Q9" s="160"/>
      <c r="R9" s="155"/>
      <c r="S9" s="156"/>
      <c r="T9" s="16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>
      <c r="A10" s="160"/>
      <c r="B10" s="160"/>
      <c r="C10" s="160"/>
      <c r="D10" s="160"/>
      <c r="E10" s="160"/>
      <c r="F10" s="159" t="s">
        <v>21</v>
      </c>
      <c r="G10" s="159" t="s">
        <v>22</v>
      </c>
      <c r="H10" s="159" t="s">
        <v>23</v>
      </c>
      <c r="I10" s="159" t="s">
        <v>24</v>
      </c>
      <c r="J10" s="159" t="s">
        <v>25</v>
      </c>
      <c r="K10" s="159" t="s">
        <v>26</v>
      </c>
      <c r="L10" s="159" t="s">
        <v>27</v>
      </c>
      <c r="M10" s="159" t="s">
        <v>24</v>
      </c>
      <c r="N10" s="160"/>
      <c r="O10" s="160"/>
      <c r="P10" s="160"/>
      <c r="Q10" s="160"/>
      <c r="R10" s="155"/>
      <c r="S10" s="156"/>
      <c r="T10" s="160"/>
      <c r="U10" s="3"/>
      <c r="V10" s="164" t="s">
        <v>16</v>
      </c>
      <c r="W10" s="165"/>
      <c r="X10" s="165"/>
      <c r="Y10" s="165"/>
      <c r="Z10" s="165"/>
      <c r="AA10" s="151"/>
      <c r="AB10" s="3"/>
      <c r="AC10" s="164" t="s">
        <v>28</v>
      </c>
      <c r="AD10" s="165"/>
      <c r="AE10" s="165"/>
      <c r="AF10" s="165"/>
      <c r="AG10" s="165"/>
      <c r="AH10" s="151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0.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57"/>
      <c r="S11" s="158"/>
      <c r="T11" s="161"/>
      <c r="U11" s="3"/>
      <c r="V11" s="166" t="s">
        <v>29</v>
      </c>
      <c r="W11" s="151"/>
      <c r="X11" s="150" t="s">
        <v>30</v>
      </c>
      <c r="Y11" s="151"/>
      <c r="Z11" s="152" t="s">
        <v>31</v>
      </c>
      <c r="AA11" s="151"/>
      <c r="AB11" s="3"/>
      <c r="AC11" s="166" t="s">
        <v>29</v>
      </c>
      <c r="AD11" s="151"/>
      <c r="AE11" s="150" t="s">
        <v>30</v>
      </c>
      <c r="AF11" s="151"/>
      <c r="AG11" s="152" t="s">
        <v>31</v>
      </c>
      <c r="AH11" s="151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.5">
      <c r="A12" s="6">
        <v>1</v>
      </c>
      <c r="B12" s="35" t="s">
        <v>195</v>
      </c>
      <c r="C12" s="85">
        <v>5.2</v>
      </c>
      <c r="D12" s="85">
        <v>6.3</v>
      </c>
      <c r="E12" s="85">
        <v>3.8</v>
      </c>
      <c r="F12" s="35"/>
      <c r="G12" s="35"/>
      <c r="H12" s="35"/>
      <c r="I12" s="9" t="str">
        <f t="shared" ref="I12:I49" si="0">IF(OR(F12="",G12="",H12=""),"",AVERAGE(F12:H12))</f>
        <v/>
      </c>
      <c r="J12" s="85">
        <v>2.5</v>
      </c>
      <c r="K12" s="85">
        <v>6.5</v>
      </c>
      <c r="L12" s="85">
        <v>6.5</v>
      </c>
      <c r="M12" s="9">
        <f t="shared" ref="M12:M49" si="1">IF(OR(J12="",K12="",L12=""),"",AVERAGE(J12:L12))</f>
        <v>5.166666666666667</v>
      </c>
      <c r="N12" s="86">
        <v>7.3</v>
      </c>
      <c r="O12" s="61">
        <v>2</v>
      </c>
      <c r="P12" s="12"/>
      <c r="Q12" s="13">
        <f t="shared" ref="Q12:Q49" si="2">ROUND(IF(OR(C12="",D12="",E12=""),"",((((SUM(C12:E12)+IF(OR(I12=""),M12,I12)+O12)/4)*7+N12*3)/10)+P12),1)</f>
        <v>6.1</v>
      </c>
      <c r="R12" s="37" t="str">
        <f t="shared" ref="R12:R44" si="3">IF(I12="","",IF(AND(Q12&gt;=5,C12&gt;1,D12&gt;1,E12&gt;1,F12&gt;1,G12&gt;1,H12&gt;1),"Đậu","Hỏng"))</f>
        <v/>
      </c>
      <c r="S12" s="15" t="str">
        <f t="shared" ref="S12:S43" si="4">IF(M12="","",IF(AND(Q12&gt;=5,C12&gt;1,D12&gt;1,E12&gt;1,J12&gt;1,K12&gt;1,L12&gt;1),"Đậu","Hỏng"))</f>
        <v>Đậu</v>
      </c>
      <c r="T12" s="16"/>
      <c r="U12" s="3"/>
      <c r="V12" s="6" t="s">
        <v>33</v>
      </c>
      <c r="W12" s="6" t="s">
        <v>34</v>
      </c>
      <c r="X12" s="6" t="s">
        <v>33</v>
      </c>
      <c r="Y12" s="6" t="s">
        <v>34</v>
      </c>
      <c r="Z12" s="6" t="s">
        <v>33</v>
      </c>
      <c r="AA12" s="6" t="s">
        <v>34</v>
      </c>
      <c r="AB12" s="3"/>
      <c r="AC12" s="6" t="s">
        <v>33</v>
      </c>
      <c r="AD12" s="6" t="s">
        <v>34</v>
      </c>
      <c r="AE12" s="6" t="s">
        <v>33</v>
      </c>
      <c r="AF12" s="6" t="s">
        <v>34</v>
      </c>
      <c r="AG12" s="6" t="s">
        <v>33</v>
      </c>
      <c r="AH12" s="6" t="s">
        <v>34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.5">
      <c r="A13" s="6">
        <v>2</v>
      </c>
      <c r="B13" s="35" t="s">
        <v>196</v>
      </c>
      <c r="C13" s="87">
        <v>7.2</v>
      </c>
      <c r="D13" s="87">
        <v>7.5</v>
      </c>
      <c r="E13" s="87">
        <v>6</v>
      </c>
      <c r="F13" s="88">
        <v>7.5</v>
      </c>
      <c r="G13" s="35">
        <v>5.5</v>
      </c>
      <c r="H13" s="35">
        <v>6.5</v>
      </c>
      <c r="I13" s="9">
        <f t="shared" si="0"/>
        <v>6.5</v>
      </c>
      <c r="J13" s="87"/>
      <c r="K13" s="87"/>
      <c r="L13" s="87"/>
      <c r="M13" s="9" t="str">
        <f t="shared" si="1"/>
        <v/>
      </c>
      <c r="N13" s="87">
        <v>8.5</v>
      </c>
      <c r="O13" s="61">
        <v>2</v>
      </c>
      <c r="P13" s="12"/>
      <c r="Q13" s="13">
        <f t="shared" si="2"/>
        <v>7.7</v>
      </c>
      <c r="R13" s="37" t="str">
        <f t="shared" si="3"/>
        <v>Đậu</v>
      </c>
      <c r="S13" s="15" t="str">
        <f t="shared" si="4"/>
        <v/>
      </c>
      <c r="T13" s="16"/>
      <c r="U13" s="3"/>
      <c r="V13" s="6">
        <f>COUNTIF(C12:C44,"&lt;=3")</f>
        <v>0</v>
      </c>
      <c r="W13" s="6">
        <f>IF(OR(B12:B21=""),"",V13/COUNTA(B12:B44)*100)</f>
        <v>0</v>
      </c>
      <c r="X13" s="6">
        <f>COUNTIF(C12:C44,"&gt;=5")</f>
        <v>20</v>
      </c>
      <c r="Y13" s="6">
        <f>IF(OR(B12:B21=""),"",X13/COUNTA(B12:B44)*100)</f>
        <v>62.5</v>
      </c>
      <c r="Z13" s="6">
        <f>COUNTIF(C12:C44,"&gt;=8")</f>
        <v>1</v>
      </c>
      <c r="AA13" s="6">
        <f>IF(OR(B12:B21=""),"",Z13/COUNTA(B12:B44)*100)</f>
        <v>3.125</v>
      </c>
      <c r="AB13" s="3"/>
      <c r="AC13" s="6">
        <f>COUNTIF(H12:H44,"&lt;=3")</f>
        <v>0</v>
      </c>
      <c r="AD13" s="6">
        <f>IF(OR(B12:B21=""),"",AC13/COUNTA(B12:B44)*100)</f>
        <v>0</v>
      </c>
      <c r="AE13" s="6">
        <f>COUNTIF(H12:H44,"&gt;=5")</f>
        <v>2</v>
      </c>
      <c r="AF13" s="6">
        <f>IF(OR(B12:B21=""),"",AE13/COUNTA(B12:B44)*100)</f>
        <v>6.25</v>
      </c>
      <c r="AG13" s="6">
        <f>COUNTIF(H12:H44,"&gt;=8")</f>
        <v>0</v>
      </c>
      <c r="AH13" s="6">
        <f>IF(OR(B12:B21=""),"",AG13/COUNTA(B12:B44)*100)</f>
        <v>0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.5">
      <c r="A14" s="6">
        <v>3</v>
      </c>
      <c r="B14" s="35" t="s">
        <v>197</v>
      </c>
      <c r="C14" s="89">
        <v>6.8</v>
      </c>
      <c r="D14" s="89">
        <v>6</v>
      </c>
      <c r="E14" s="89">
        <v>4.5999999999999996</v>
      </c>
      <c r="F14" s="87">
        <v>7</v>
      </c>
      <c r="G14" s="90">
        <v>7.25</v>
      </c>
      <c r="H14" s="90">
        <v>4.75</v>
      </c>
      <c r="I14" s="9">
        <f t="shared" si="0"/>
        <v>6.333333333333333</v>
      </c>
      <c r="J14" s="89"/>
      <c r="K14" s="89"/>
      <c r="L14" s="89"/>
      <c r="M14" s="9" t="str">
        <f t="shared" si="1"/>
        <v/>
      </c>
      <c r="N14" s="89">
        <v>7.2</v>
      </c>
      <c r="O14" s="61">
        <v>2</v>
      </c>
      <c r="P14" s="12"/>
      <c r="Q14" s="13">
        <f t="shared" si="2"/>
        <v>6.7</v>
      </c>
      <c r="R14" s="37" t="str">
        <f t="shared" si="3"/>
        <v>Đậu</v>
      </c>
      <c r="S14" s="15" t="str">
        <f t="shared" si="4"/>
        <v/>
      </c>
      <c r="T14" s="1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>
      <c r="A15" s="6">
        <v>4</v>
      </c>
      <c r="B15" s="35" t="s">
        <v>198</v>
      </c>
      <c r="C15" s="89">
        <v>5</v>
      </c>
      <c r="D15" s="89">
        <v>7</v>
      </c>
      <c r="E15" s="89">
        <v>1.6</v>
      </c>
      <c r="F15" s="89"/>
      <c r="G15" s="91"/>
      <c r="H15" s="91"/>
      <c r="I15" s="9" t="str">
        <f t="shared" si="0"/>
        <v/>
      </c>
      <c r="J15" s="89">
        <v>3.75</v>
      </c>
      <c r="K15" s="89">
        <v>5.75</v>
      </c>
      <c r="L15" s="89">
        <v>6.25</v>
      </c>
      <c r="M15" s="9">
        <f t="shared" si="1"/>
        <v>5.25</v>
      </c>
      <c r="N15" s="89">
        <v>7.4</v>
      </c>
      <c r="O15" s="61">
        <v>2</v>
      </c>
      <c r="P15" s="12"/>
      <c r="Q15" s="13">
        <f t="shared" si="2"/>
        <v>5.9</v>
      </c>
      <c r="R15" s="37" t="str">
        <f t="shared" si="3"/>
        <v/>
      </c>
      <c r="S15" s="15" t="str">
        <f t="shared" si="4"/>
        <v>Đậu</v>
      </c>
      <c r="T15" s="16"/>
      <c r="U15" s="3"/>
      <c r="V15" s="164" t="s">
        <v>38</v>
      </c>
      <c r="W15" s="165"/>
      <c r="X15" s="165"/>
      <c r="Y15" s="165"/>
      <c r="Z15" s="165"/>
      <c r="AA15" s="151"/>
      <c r="AB15" s="3"/>
      <c r="AC15" s="164" t="s">
        <v>39</v>
      </c>
      <c r="AD15" s="165"/>
      <c r="AE15" s="165"/>
      <c r="AF15" s="165"/>
      <c r="AG15" s="165"/>
      <c r="AH15" s="151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.5">
      <c r="A16" s="6">
        <v>5</v>
      </c>
      <c r="B16" s="35" t="s">
        <v>199</v>
      </c>
      <c r="C16" s="89">
        <v>4.2</v>
      </c>
      <c r="D16" s="89">
        <v>6</v>
      </c>
      <c r="E16" s="89">
        <v>4</v>
      </c>
      <c r="F16" s="35"/>
      <c r="G16" s="35"/>
      <c r="H16" s="35"/>
      <c r="I16" s="9" t="str">
        <f t="shared" si="0"/>
        <v/>
      </c>
      <c r="J16" s="89">
        <v>2.75</v>
      </c>
      <c r="K16" s="89">
        <v>5.75</v>
      </c>
      <c r="L16" s="89">
        <v>5.75</v>
      </c>
      <c r="M16" s="9">
        <f t="shared" si="1"/>
        <v>4.75</v>
      </c>
      <c r="N16" s="89">
        <v>7.3</v>
      </c>
      <c r="O16" s="61">
        <v>1.5</v>
      </c>
      <c r="P16" s="12"/>
      <c r="Q16" s="13">
        <f t="shared" si="2"/>
        <v>5.8</v>
      </c>
      <c r="R16" s="37" t="str">
        <f t="shared" si="3"/>
        <v/>
      </c>
      <c r="S16" s="15" t="str">
        <f t="shared" si="4"/>
        <v>Đậu</v>
      </c>
      <c r="T16" s="16"/>
      <c r="U16" s="3"/>
      <c r="V16" s="166" t="s">
        <v>29</v>
      </c>
      <c r="W16" s="151"/>
      <c r="X16" s="150" t="s">
        <v>30</v>
      </c>
      <c r="Y16" s="151"/>
      <c r="Z16" s="152" t="s">
        <v>31</v>
      </c>
      <c r="AA16" s="151"/>
      <c r="AB16" s="3"/>
      <c r="AC16" s="166" t="s">
        <v>29</v>
      </c>
      <c r="AD16" s="151"/>
      <c r="AE16" s="150" t="s">
        <v>30</v>
      </c>
      <c r="AF16" s="151"/>
      <c r="AG16" s="152" t="s">
        <v>31</v>
      </c>
      <c r="AH16" s="151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.5">
      <c r="A17" s="6">
        <v>6</v>
      </c>
      <c r="B17" s="35" t="s">
        <v>200</v>
      </c>
      <c r="C17" s="89">
        <v>5.8</v>
      </c>
      <c r="D17" s="89">
        <v>5.8</v>
      </c>
      <c r="E17" s="89">
        <v>3.8</v>
      </c>
      <c r="F17" s="35"/>
      <c r="G17" s="35"/>
      <c r="H17" s="35"/>
      <c r="I17" s="9" t="str">
        <f t="shared" si="0"/>
        <v/>
      </c>
      <c r="J17" s="89">
        <v>3.75</v>
      </c>
      <c r="K17" s="89">
        <v>6.25</v>
      </c>
      <c r="L17" s="89">
        <v>6.5</v>
      </c>
      <c r="M17" s="9">
        <f t="shared" si="1"/>
        <v>5.5</v>
      </c>
      <c r="N17" s="89">
        <v>7.7</v>
      </c>
      <c r="O17" s="61">
        <v>2</v>
      </c>
      <c r="P17" s="12"/>
      <c r="Q17" s="13">
        <f t="shared" si="2"/>
        <v>6.3</v>
      </c>
      <c r="R17" s="37" t="str">
        <f t="shared" si="3"/>
        <v/>
      </c>
      <c r="S17" s="15" t="str">
        <f t="shared" si="4"/>
        <v>Đậu</v>
      </c>
      <c r="T17" s="16"/>
      <c r="U17" s="3"/>
      <c r="V17" s="6" t="s">
        <v>33</v>
      </c>
      <c r="W17" s="6" t="s">
        <v>34</v>
      </c>
      <c r="X17" s="6" t="s">
        <v>33</v>
      </c>
      <c r="Y17" s="6" t="s">
        <v>34</v>
      </c>
      <c r="Z17" s="6" t="s">
        <v>33</v>
      </c>
      <c r="AA17" s="6" t="s">
        <v>34</v>
      </c>
      <c r="AB17" s="3"/>
      <c r="AC17" s="6" t="s">
        <v>33</v>
      </c>
      <c r="AD17" s="6" t="s">
        <v>34</v>
      </c>
      <c r="AE17" s="6" t="s">
        <v>33</v>
      </c>
      <c r="AF17" s="6" t="s">
        <v>34</v>
      </c>
      <c r="AG17" s="6" t="s">
        <v>33</v>
      </c>
      <c r="AH17" s="6" t="s">
        <v>34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.5">
      <c r="A18" s="6">
        <v>7</v>
      </c>
      <c r="B18" s="35" t="s">
        <v>201</v>
      </c>
      <c r="C18" s="89">
        <v>4.8</v>
      </c>
      <c r="D18" s="89">
        <v>7.5</v>
      </c>
      <c r="E18" s="89">
        <v>3.2</v>
      </c>
      <c r="F18" s="35"/>
      <c r="G18" s="35"/>
      <c r="H18" s="35"/>
      <c r="I18" s="9" t="str">
        <f t="shared" si="0"/>
        <v/>
      </c>
      <c r="J18" s="89">
        <v>3</v>
      </c>
      <c r="K18" s="89">
        <v>6</v>
      </c>
      <c r="L18" s="89">
        <v>6.5</v>
      </c>
      <c r="M18" s="9">
        <f t="shared" si="1"/>
        <v>5.166666666666667</v>
      </c>
      <c r="N18" s="89">
        <v>7.3</v>
      </c>
      <c r="O18" s="61">
        <v>2</v>
      </c>
      <c r="P18" s="12"/>
      <c r="Q18" s="13">
        <f t="shared" si="2"/>
        <v>6.2</v>
      </c>
      <c r="R18" s="37" t="str">
        <f t="shared" si="3"/>
        <v/>
      </c>
      <c r="S18" s="15" t="str">
        <f t="shared" si="4"/>
        <v>Đậu</v>
      </c>
      <c r="T18" s="16"/>
      <c r="U18" s="3"/>
      <c r="V18" s="6">
        <f>COUNTIF(D12:D44,"&lt;=3")</f>
        <v>0</v>
      </c>
      <c r="W18" s="6">
        <f>IF(OR(B12:B21=""),"",V18/COUNTA(B12:B44)*100)</f>
        <v>0</v>
      </c>
      <c r="X18" s="6">
        <f>COUNTIF(D12:D44,"&gt;=5")</f>
        <v>31</v>
      </c>
      <c r="Y18" s="6">
        <f>IF(OR(B12:B21=""),"",X18/COUNTA(B12:B44)*100)</f>
        <v>96.875</v>
      </c>
      <c r="Z18" s="6">
        <f>COUNTIF(D12:D44,"&gt;=8")</f>
        <v>2</v>
      </c>
      <c r="AA18" s="6">
        <f>IF(OR(B12:B21=""),"",Z18/COUNTA(B12:B44)*100)</f>
        <v>6.25</v>
      </c>
      <c r="AB18" s="3"/>
      <c r="AC18" s="6">
        <f>COUNTIF(J12:J44,"&lt;=3")</f>
        <v>11</v>
      </c>
      <c r="AD18" s="6">
        <f>IF(OR(B12:B21=""),"",AC18/COUNTA(B12:B44)*100)</f>
        <v>34.375</v>
      </c>
      <c r="AE18" s="6">
        <f>COUNTIF(J12:J44,"&gt;=5")</f>
        <v>0</v>
      </c>
      <c r="AF18" s="6">
        <f>IF(OR(B12:B21=""),"",AE18/COUNTA(B12:B44)*100)</f>
        <v>0</v>
      </c>
      <c r="AG18" s="6">
        <f>COUNTIF(J12:J44,"&gt;=8")</f>
        <v>0</v>
      </c>
      <c r="AH18" s="6">
        <f>IF(OR(B12:B21=""),"",AG18/COUNTA(B12:B44)*100)</f>
        <v>0</v>
      </c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.5">
      <c r="A19" s="6">
        <v>8</v>
      </c>
      <c r="B19" s="35" t="s">
        <v>202</v>
      </c>
      <c r="C19" s="89">
        <v>5.8</v>
      </c>
      <c r="D19" s="89">
        <v>7.3</v>
      </c>
      <c r="E19" s="89">
        <v>4.8</v>
      </c>
      <c r="F19" s="35"/>
      <c r="G19" s="35"/>
      <c r="H19" s="35"/>
      <c r="I19" s="9" t="str">
        <f t="shared" si="0"/>
        <v/>
      </c>
      <c r="J19" s="89">
        <v>4.75</v>
      </c>
      <c r="K19" s="89">
        <v>7</v>
      </c>
      <c r="L19" s="89">
        <v>7.25</v>
      </c>
      <c r="M19" s="9">
        <f t="shared" si="1"/>
        <v>6.333333333333333</v>
      </c>
      <c r="N19" s="89">
        <v>7.7</v>
      </c>
      <c r="O19" s="61">
        <v>2</v>
      </c>
      <c r="P19" s="12"/>
      <c r="Q19" s="13">
        <f t="shared" si="2"/>
        <v>6.9</v>
      </c>
      <c r="R19" s="37" t="str">
        <f t="shared" si="3"/>
        <v/>
      </c>
      <c r="S19" s="15" t="str">
        <f t="shared" si="4"/>
        <v>Đậu</v>
      </c>
      <c r="T19" s="1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.5">
      <c r="A20" s="6">
        <v>9</v>
      </c>
      <c r="B20" s="35" t="s">
        <v>203</v>
      </c>
      <c r="C20" s="89">
        <v>6</v>
      </c>
      <c r="D20" s="89">
        <v>8.3000000000000007</v>
      </c>
      <c r="E20" s="89">
        <v>5</v>
      </c>
      <c r="F20" s="35"/>
      <c r="G20" s="35"/>
      <c r="H20" s="35"/>
      <c r="I20" s="9" t="str">
        <f t="shared" si="0"/>
        <v/>
      </c>
      <c r="J20" s="89">
        <v>4</v>
      </c>
      <c r="K20" s="89">
        <v>7.5</v>
      </c>
      <c r="L20" s="89">
        <v>7</v>
      </c>
      <c r="M20" s="9">
        <f t="shared" si="1"/>
        <v>6.166666666666667</v>
      </c>
      <c r="N20" s="89">
        <v>8.1999999999999993</v>
      </c>
      <c r="O20" s="61">
        <v>2</v>
      </c>
      <c r="P20" s="12"/>
      <c r="Q20" s="13">
        <f t="shared" si="2"/>
        <v>7.3</v>
      </c>
      <c r="R20" s="37" t="str">
        <f t="shared" si="3"/>
        <v/>
      </c>
      <c r="S20" s="15" t="str">
        <f t="shared" si="4"/>
        <v>Đậu</v>
      </c>
      <c r="T20" s="16"/>
      <c r="U20" s="3"/>
      <c r="V20" s="164" t="s">
        <v>45</v>
      </c>
      <c r="W20" s="165"/>
      <c r="X20" s="165"/>
      <c r="Y20" s="165"/>
      <c r="Z20" s="165"/>
      <c r="AA20" s="151"/>
      <c r="AB20" s="3"/>
      <c r="AC20" s="164" t="s">
        <v>46</v>
      </c>
      <c r="AD20" s="165"/>
      <c r="AE20" s="165"/>
      <c r="AF20" s="165"/>
      <c r="AG20" s="165"/>
      <c r="AH20" s="151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customHeight="1">
      <c r="A21" s="6">
        <v>10</v>
      </c>
      <c r="B21" s="35" t="s">
        <v>204</v>
      </c>
      <c r="C21" s="89">
        <v>6</v>
      </c>
      <c r="D21" s="89">
        <v>6.8</v>
      </c>
      <c r="E21" s="89">
        <v>4.4000000000000004</v>
      </c>
      <c r="F21" s="35"/>
      <c r="G21" s="35"/>
      <c r="H21" s="35"/>
      <c r="I21" s="9" t="str">
        <f t="shared" si="0"/>
        <v/>
      </c>
      <c r="J21" s="89">
        <v>3.25</v>
      </c>
      <c r="K21" s="89">
        <v>6.75</v>
      </c>
      <c r="L21" s="89">
        <v>6.5</v>
      </c>
      <c r="M21" s="9">
        <f t="shared" si="1"/>
        <v>5.5</v>
      </c>
      <c r="N21" s="89">
        <v>7.9</v>
      </c>
      <c r="O21" s="61">
        <v>2</v>
      </c>
      <c r="P21" s="12"/>
      <c r="Q21" s="13">
        <f t="shared" si="2"/>
        <v>6.7</v>
      </c>
      <c r="R21" s="37" t="str">
        <f t="shared" si="3"/>
        <v/>
      </c>
      <c r="S21" s="15" t="str">
        <f t="shared" si="4"/>
        <v>Đậu</v>
      </c>
      <c r="T21" s="16"/>
      <c r="U21" s="3"/>
      <c r="V21" s="166" t="s">
        <v>29</v>
      </c>
      <c r="W21" s="151"/>
      <c r="X21" s="150" t="s">
        <v>30</v>
      </c>
      <c r="Y21" s="151"/>
      <c r="Z21" s="152" t="s">
        <v>31</v>
      </c>
      <c r="AA21" s="151"/>
      <c r="AB21" s="3"/>
      <c r="AC21" s="166" t="s">
        <v>29</v>
      </c>
      <c r="AD21" s="151"/>
      <c r="AE21" s="150" t="s">
        <v>30</v>
      </c>
      <c r="AF21" s="151"/>
      <c r="AG21" s="152" t="s">
        <v>31</v>
      </c>
      <c r="AH21" s="151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customHeight="1">
      <c r="A22" s="6">
        <v>11</v>
      </c>
      <c r="B22" s="35" t="s">
        <v>205</v>
      </c>
      <c r="C22" s="89">
        <v>5.8</v>
      </c>
      <c r="D22" s="89">
        <v>7.8</v>
      </c>
      <c r="E22" s="89">
        <v>3.8</v>
      </c>
      <c r="F22" s="35"/>
      <c r="G22" s="35"/>
      <c r="H22" s="35"/>
      <c r="I22" s="9" t="str">
        <f t="shared" si="0"/>
        <v/>
      </c>
      <c r="J22" s="89">
        <v>3</v>
      </c>
      <c r="K22" s="89">
        <v>5.5</v>
      </c>
      <c r="L22" s="89">
        <v>7.25</v>
      </c>
      <c r="M22" s="9">
        <f t="shared" si="1"/>
        <v>5.25</v>
      </c>
      <c r="N22" s="89">
        <v>7.9</v>
      </c>
      <c r="O22" s="61">
        <v>2</v>
      </c>
      <c r="P22" s="12"/>
      <c r="Q22" s="13">
        <f t="shared" si="2"/>
        <v>6.7</v>
      </c>
      <c r="R22" s="37" t="str">
        <f t="shared" si="3"/>
        <v/>
      </c>
      <c r="S22" s="15" t="str">
        <f t="shared" si="4"/>
        <v>Đậu</v>
      </c>
      <c r="T22" s="16"/>
      <c r="U22" s="3"/>
      <c r="V22" s="6" t="s">
        <v>33</v>
      </c>
      <c r="W22" s="6" t="s">
        <v>34</v>
      </c>
      <c r="X22" s="6" t="s">
        <v>33</v>
      </c>
      <c r="Y22" s="6" t="s">
        <v>34</v>
      </c>
      <c r="Z22" s="6" t="s">
        <v>33</v>
      </c>
      <c r="AA22" s="6" t="s">
        <v>34</v>
      </c>
      <c r="AB22" s="3"/>
      <c r="AC22" s="6" t="s">
        <v>33</v>
      </c>
      <c r="AD22" s="6" t="s">
        <v>34</v>
      </c>
      <c r="AE22" s="6" t="s">
        <v>33</v>
      </c>
      <c r="AF22" s="6" t="s">
        <v>34</v>
      </c>
      <c r="AG22" s="6" t="s">
        <v>33</v>
      </c>
      <c r="AH22" s="6" t="s">
        <v>34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customHeight="1">
      <c r="A23" s="6">
        <v>12</v>
      </c>
      <c r="B23" s="35" t="s">
        <v>206</v>
      </c>
      <c r="C23" s="89">
        <v>5.6</v>
      </c>
      <c r="D23" s="89">
        <v>5</v>
      </c>
      <c r="E23" s="89">
        <v>5.2</v>
      </c>
      <c r="F23" s="35"/>
      <c r="G23" s="35"/>
      <c r="H23" s="35"/>
      <c r="I23" s="9" t="str">
        <f t="shared" si="0"/>
        <v/>
      </c>
      <c r="J23" s="89">
        <v>4.25</v>
      </c>
      <c r="K23" s="89">
        <v>6.5</v>
      </c>
      <c r="L23" s="89">
        <v>4.5</v>
      </c>
      <c r="M23" s="9">
        <f t="shared" si="1"/>
        <v>5.083333333333333</v>
      </c>
      <c r="N23" s="89">
        <v>7.3</v>
      </c>
      <c r="O23" s="61">
        <v>2</v>
      </c>
      <c r="P23" s="12"/>
      <c r="Q23" s="13">
        <f t="shared" si="2"/>
        <v>6.2</v>
      </c>
      <c r="R23" s="37" t="str">
        <f t="shared" si="3"/>
        <v/>
      </c>
      <c r="S23" s="15" t="str">
        <f t="shared" si="4"/>
        <v>Đậu</v>
      </c>
      <c r="T23" s="16"/>
      <c r="U23" s="3"/>
      <c r="V23" s="6">
        <f>COUNTIF(E12:E44,"&lt;=3")</f>
        <v>4</v>
      </c>
      <c r="W23" s="17">
        <f>IF(OR(B12:B26=""),"",V23/COUNTA(B12:B44)*100)</f>
        <v>12.5</v>
      </c>
      <c r="X23" s="6">
        <f>COUNTIF(E12:E44,"&gt;=5")</f>
        <v>11</v>
      </c>
      <c r="Y23" s="6">
        <f>IF(OR(B12:B26=""),"",X23/COUNTA(B12:B44)*100)</f>
        <v>34.375</v>
      </c>
      <c r="Z23" s="6">
        <f>COUNTIF(E12:E44,"&gt;=8")</f>
        <v>0</v>
      </c>
      <c r="AA23" s="6">
        <f>IF(OR(B12:B26=""),"",Z23/COUNTA(B12:B44)*100)</f>
        <v>0</v>
      </c>
      <c r="AB23" s="3"/>
      <c r="AC23" s="6">
        <f>COUNTIF(K12:K44,"&lt;=3")</f>
        <v>0</v>
      </c>
      <c r="AD23" s="6">
        <f>IF(OR(B12:B26=""),"",AC23/COUNTA(B12:B44)*100)</f>
        <v>0</v>
      </c>
      <c r="AE23" s="6">
        <f>COUNTIF(K12:K44,"&gt;=5")</f>
        <v>23</v>
      </c>
      <c r="AF23" s="6">
        <f>IF(OR(B12:B26=""),"",AE23/COUNTA(B12:B44)*100)</f>
        <v>71.875</v>
      </c>
      <c r="AG23" s="6">
        <f>COUNTIF(K12:K44,"&gt;=8")</f>
        <v>1</v>
      </c>
      <c r="AH23" s="6">
        <f>IF(OR(B12:B26=""),"",AG23/COUNTA(B12:B44)*100)</f>
        <v>3.125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customHeight="1">
      <c r="A24" s="6">
        <v>13</v>
      </c>
      <c r="B24" s="35" t="s">
        <v>207</v>
      </c>
      <c r="C24" s="89">
        <v>4</v>
      </c>
      <c r="D24" s="89">
        <v>6.5</v>
      </c>
      <c r="E24" s="89">
        <v>3.8</v>
      </c>
      <c r="F24" s="35"/>
      <c r="G24" s="35"/>
      <c r="H24" s="35"/>
      <c r="I24" s="9" t="str">
        <f t="shared" si="0"/>
        <v/>
      </c>
      <c r="J24" s="89">
        <v>2.75</v>
      </c>
      <c r="K24" s="89">
        <v>5</v>
      </c>
      <c r="L24" s="89">
        <v>5.25</v>
      </c>
      <c r="M24" s="9">
        <f t="shared" si="1"/>
        <v>4.333333333333333</v>
      </c>
      <c r="N24" s="89">
        <v>7.2</v>
      </c>
      <c r="O24" s="61">
        <v>2</v>
      </c>
      <c r="P24" s="12"/>
      <c r="Q24" s="13">
        <f t="shared" si="2"/>
        <v>5.8</v>
      </c>
      <c r="R24" s="37" t="str">
        <f t="shared" si="3"/>
        <v/>
      </c>
      <c r="S24" s="15" t="str">
        <f t="shared" si="4"/>
        <v>Đậu</v>
      </c>
      <c r="T24" s="1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customHeight="1">
      <c r="A25" s="6">
        <v>14</v>
      </c>
      <c r="B25" s="35" t="s">
        <v>208</v>
      </c>
      <c r="C25" s="89">
        <v>6.8</v>
      </c>
      <c r="D25" s="89">
        <v>6.3</v>
      </c>
      <c r="E25" s="89">
        <v>6.2</v>
      </c>
      <c r="F25" s="35">
        <v>6.75</v>
      </c>
      <c r="G25" s="35">
        <v>6.25</v>
      </c>
      <c r="H25" s="35">
        <v>4.75</v>
      </c>
      <c r="I25" s="9">
        <f t="shared" si="0"/>
        <v>5.916666666666667</v>
      </c>
      <c r="J25" s="89"/>
      <c r="K25" s="89"/>
      <c r="L25" s="89"/>
      <c r="M25" s="9" t="str">
        <f t="shared" si="1"/>
        <v/>
      </c>
      <c r="N25" s="89">
        <v>8.4</v>
      </c>
      <c r="O25" s="61">
        <v>2</v>
      </c>
      <c r="P25" s="12"/>
      <c r="Q25" s="13">
        <f t="shared" si="2"/>
        <v>7.3</v>
      </c>
      <c r="R25" s="37" t="str">
        <f t="shared" si="3"/>
        <v>Đậu</v>
      </c>
      <c r="S25" s="15" t="str">
        <f t="shared" si="4"/>
        <v/>
      </c>
      <c r="T25" s="16"/>
      <c r="U25" s="3"/>
      <c r="V25" s="164" t="s">
        <v>52</v>
      </c>
      <c r="W25" s="165"/>
      <c r="X25" s="165"/>
      <c r="Y25" s="165"/>
      <c r="Z25" s="165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customHeight="1">
      <c r="A26" s="6">
        <v>15</v>
      </c>
      <c r="B26" s="35" t="s">
        <v>209</v>
      </c>
      <c r="C26" s="89">
        <v>6.2</v>
      </c>
      <c r="D26" s="89">
        <v>8</v>
      </c>
      <c r="E26" s="89">
        <v>5.6</v>
      </c>
      <c r="F26" s="35"/>
      <c r="G26" s="35"/>
      <c r="H26" s="35"/>
      <c r="I26" s="9" t="str">
        <f t="shared" si="0"/>
        <v/>
      </c>
      <c r="J26" s="89">
        <v>3.5</v>
      </c>
      <c r="K26" s="89">
        <v>6.75</v>
      </c>
      <c r="L26" s="89">
        <v>7.5</v>
      </c>
      <c r="M26" s="9">
        <f t="shared" si="1"/>
        <v>5.916666666666667</v>
      </c>
      <c r="N26" s="89">
        <v>7.8</v>
      </c>
      <c r="O26" s="61">
        <v>2</v>
      </c>
      <c r="P26" s="12"/>
      <c r="Q26" s="13">
        <f t="shared" si="2"/>
        <v>7.2</v>
      </c>
      <c r="R26" s="37" t="str">
        <f t="shared" si="3"/>
        <v/>
      </c>
      <c r="S26" s="15" t="str">
        <f t="shared" si="4"/>
        <v>Đậu</v>
      </c>
      <c r="T26" s="16"/>
      <c r="U26" s="3"/>
      <c r="V26" s="166" t="s">
        <v>29</v>
      </c>
      <c r="W26" s="151"/>
      <c r="X26" s="150" t="s">
        <v>30</v>
      </c>
      <c r="Y26" s="151"/>
      <c r="Z26" s="152" t="s">
        <v>31</v>
      </c>
      <c r="AA26" s="151"/>
      <c r="AB26" s="3"/>
      <c r="AC26" s="164" t="s">
        <v>54</v>
      </c>
      <c r="AD26" s="165"/>
      <c r="AE26" s="165"/>
      <c r="AF26" s="165"/>
      <c r="AG26" s="165"/>
      <c r="AH26" s="151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customHeight="1">
      <c r="A27" s="6">
        <v>16</v>
      </c>
      <c r="B27" s="35" t="s">
        <v>210</v>
      </c>
      <c r="C27" s="89">
        <v>5</v>
      </c>
      <c r="D27" s="89">
        <v>6.3</v>
      </c>
      <c r="E27" s="89">
        <v>3.6</v>
      </c>
      <c r="F27" s="35"/>
      <c r="G27" s="35"/>
      <c r="H27" s="35"/>
      <c r="I27" s="9" t="str">
        <f t="shared" si="0"/>
        <v/>
      </c>
      <c r="J27" s="89">
        <v>2.5</v>
      </c>
      <c r="K27" s="89">
        <v>5.25</v>
      </c>
      <c r="L27" s="89">
        <v>6.25</v>
      </c>
      <c r="M27" s="9">
        <f t="shared" si="1"/>
        <v>4.666666666666667</v>
      </c>
      <c r="N27" s="89">
        <v>7.2</v>
      </c>
      <c r="O27" s="61">
        <v>2</v>
      </c>
      <c r="P27" s="12"/>
      <c r="Q27" s="13">
        <f t="shared" si="2"/>
        <v>5.9</v>
      </c>
      <c r="R27" s="37" t="str">
        <f t="shared" si="3"/>
        <v/>
      </c>
      <c r="S27" s="15" t="str">
        <f t="shared" si="4"/>
        <v>Đậu</v>
      </c>
      <c r="T27" s="16"/>
      <c r="U27" s="3"/>
      <c r="V27" s="6" t="s">
        <v>33</v>
      </c>
      <c r="W27" s="6" t="s">
        <v>34</v>
      </c>
      <c r="X27" s="6" t="s">
        <v>33</v>
      </c>
      <c r="Y27" s="6" t="s">
        <v>34</v>
      </c>
      <c r="Z27" s="6" t="s">
        <v>33</v>
      </c>
      <c r="AA27" s="6" t="s">
        <v>34</v>
      </c>
      <c r="AB27" s="3"/>
      <c r="AC27" s="166" t="s">
        <v>29</v>
      </c>
      <c r="AD27" s="151"/>
      <c r="AE27" s="150" t="s">
        <v>30</v>
      </c>
      <c r="AF27" s="151"/>
      <c r="AG27" s="152" t="s">
        <v>31</v>
      </c>
      <c r="AH27" s="151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customHeight="1">
      <c r="A28" s="6">
        <v>17</v>
      </c>
      <c r="B28" s="35" t="s">
        <v>211</v>
      </c>
      <c r="C28" s="89">
        <v>4.4000000000000004</v>
      </c>
      <c r="D28" s="89">
        <v>7</v>
      </c>
      <c r="E28" s="89">
        <v>5.4</v>
      </c>
      <c r="F28" s="35"/>
      <c r="G28" s="35"/>
      <c r="H28" s="35"/>
      <c r="I28" s="9" t="str">
        <f t="shared" si="0"/>
        <v/>
      </c>
      <c r="J28" s="89">
        <v>2.25</v>
      </c>
      <c r="K28" s="89">
        <v>6.75</v>
      </c>
      <c r="L28" s="89">
        <v>5.5</v>
      </c>
      <c r="M28" s="9">
        <f t="shared" si="1"/>
        <v>4.833333333333333</v>
      </c>
      <c r="N28" s="89">
        <v>7.8</v>
      </c>
      <c r="O28" s="61">
        <v>3.5</v>
      </c>
      <c r="P28" s="12"/>
      <c r="Q28" s="13">
        <f t="shared" si="2"/>
        <v>6.7</v>
      </c>
      <c r="R28" s="37" t="str">
        <f t="shared" si="3"/>
        <v/>
      </c>
      <c r="S28" s="15" t="str">
        <f t="shared" si="4"/>
        <v>Đậu</v>
      </c>
      <c r="T28" s="16"/>
      <c r="U28" s="3"/>
      <c r="V28" s="6">
        <f>COUNTIF(F12:F44,"&lt;=3")</f>
        <v>0</v>
      </c>
      <c r="W28" s="6">
        <f>IF(OR(B12:B29=""),"",V28/COUNTA(B12:B44)*100)</f>
        <v>0</v>
      </c>
      <c r="X28" s="6">
        <f>COUNTIF(F12:F44,"&gt;=5")</f>
        <v>5</v>
      </c>
      <c r="Y28" s="6">
        <f>IF(OR(B12:B29=""),"",X28/COUNTA(B12:B44)*100)</f>
        <v>15.625</v>
      </c>
      <c r="Z28" s="6">
        <f>COUNTIF(F12:F44,"&gt;=8")</f>
        <v>0</v>
      </c>
      <c r="AA28" s="6">
        <f>IF(OR(B12:B29=""),"",Z28/COUNTA(B12:B44)*100)</f>
        <v>0</v>
      </c>
      <c r="AB28" s="3"/>
      <c r="AC28" s="6" t="s">
        <v>33</v>
      </c>
      <c r="AD28" s="6" t="s">
        <v>34</v>
      </c>
      <c r="AE28" s="6" t="s">
        <v>33</v>
      </c>
      <c r="AF28" s="6" t="s">
        <v>34</v>
      </c>
      <c r="AG28" s="6" t="s">
        <v>33</v>
      </c>
      <c r="AH28" s="6" t="s">
        <v>34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customHeight="1">
      <c r="A29" s="6">
        <v>18</v>
      </c>
      <c r="B29" s="35" t="s">
        <v>212</v>
      </c>
      <c r="C29" s="89">
        <v>4</v>
      </c>
      <c r="D29" s="89">
        <v>5.8</v>
      </c>
      <c r="E29" s="89">
        <v>4.8</v>
      </c>
      <c r="F29" s="35"/>
      <c r="G29" s="35"/>
      <c r="H29" s="35"/>
      <c r="I29" s="9" t="str">
        <f t="shared" si="0"/>
        <v/>
      </c>
      <c r="J29" s="89">
        <v>3</v>
      </c>
      <c r="K29" s="89">
        <v>5.5</v>
      </c>
      <c r="L29" s="89">
        <v>6</v>
      </c>
      <c r="M29" s="9">
        <f t="shared" si="1"/>
        <v>4.833333333333333</v>
      </c>
      <c r="N29" s="89">
        <v>7.3</v>
      </c>
      <c r="O29" s="61">
        <v>2</v>
      </c>
      <c r="P29" s="12"/>
      <c r="Q29" s="13">
        <f t="shared" si="2"/>
        <v>5.9</v>
      </c>
      <c r="R29" s="37" t="str">
        <f t="shared" si="3"/>
        <v/>
      </c>
      <c r="S29" s="15" t="str">
        <f t="shared" si="4"/>
        <v>Đậu</v>
      </c>
      <c r="T29" s="16"/>
      <c r="U29" s="3"/>
      <c r="V29" s="3"/>
      <c r="W29" s="3"/>
      <c r="X29" s="3"/>
      <c r="Y29" s="3"/>
      <c r="Z29" s="3"/>
      <c r="AA29" s="3"/>
      <c r="AB29" s="3"/>
      <c r="AC29" s="6">
        <f>COUNTIF(L12:L44,"&lt;=3")</f>
        <v>0</v>
      </c>
      <c r="AD29" s="6">
        <f>IF(OR(B12:B31=""),"",AC29/COUNTA(B12:B44)*100)</f>
        <v>0</v>
      </c>
      <c r="AE29" s="6">
        <f>COUNTIF(L12:L44,"&gt;=5")</f>
        <v>24</v>
      </c>
      <c r="AF29" s="6">
        <f>IF(OR(B12:B31=""),"",AE29/COUNTA(B12:B44)*100)</f>
        <v>75</v>
      </c>
      <c r="AG29" s="6">
        <f>COUNTIF(L12:L44,"&gt;=8")</f>
        <v>0</v>
      </c>
      <c r="AH29" s="6">
        <f>IF(OR(B12:B31=""),"",AG29/COUNTA(B12:B44)*100)</f>
        <v>0</v>
      </c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customHeight="1">
      <c r="A30" s="6">
        <v>19</v>
      </c>
      <c r="B30" s="35" t="s">
        <v>213</v>
      </c>
      <c r="C30" s="89">
        <v>3.6</v>
      </c>
      <c r="D30" s="89">
        <v>6</v>
      </c>
      <c r="E30" s="89">
        <v>4.8</v>
      </c>
      <c r="F30" s="35"/>
      <c r="G30" s="35"/>
      <c r="H30" s="35"/>
      <c r="I30" s="9" t="str">
        <f t="shared" si="0"/>
        <v/>
      </c>
      <c r="J30" s="89">
        <v>3.75</v>
      </c>
      <c r="K30" s="89">
        <v>4.75</v>
      </c>
      <c r="L30" s="89">
        <v>5.5</v>
      </c>
      <c r="M30" s="9">
        <f t="shared" si="1"/>
        <v>4.666666666666667</v>
      </c>
      <c r="N30" s="89">
        <v>6.7</v>
      </c>
      <c r="O30" s="61">
        <v>2</v>
      </c>
      <c r="P30" s="12"/>
      <c r="Q30" s="13">
        <f t="shared" si="2"/>
        <v>5.7</v>
      </c>
      <c r="R30" s="37" t="str">
        <f t="shared" si="3"/>
        <v/>
      </c>
      <c r="S30" s="15" t="str">
        <f t="shared" si="4"/>
        <v>Đậu</v>
      </c>
      <c r="T30" s="16"/>
      <c r="U30" s="3"/>
      <c r="V30" s="164" t="s">
        <v>59</v>
      </c>
      <c r="W30" s="165"/>
      <c r="X30" s="165"/>
      <c r="Y30" s="165"/>
      <c r="Z30" s="165"/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5.75" customHeight="1">
      <c r="A31" s="6">
        <v>20</v>
      </c>
      <c r="B31" s="35" t="s">
        <v>214</v>
      </c>
      <c r="C31" s="89">
        <v>4.8</v>
      </c>
      <c r="D31" s="89">
        <v>5.8</v>
      </c>
      <c r="E31" s="89">
        <v>3.2</v>
      </c>
      <c r="F31" s="35"/>
      <c r="G31" s="35"/>
      <c r="H31" s="35"/>
      <c r="I31" s="9" t="str">
        <f t="shared" si="0"/>
        <v/>
      </c>
      <c r="J31" s="89">
        <v>3.75</v>
      </c>
      <c r="K31" s="89">
        <v>5.5</v>
      </c>
      <c r="L31" s="89">
        <v>4</v>
      </c>
      <c r="M31" s="9">
        <f t="shared" si="1"/>
        <v>4.416666666666667</v>
      </c>
      <c r="N31" s="89">
        <v>7.1</v>
      </c>
      <c r="O31" s="61">
        <v>2</v>
      </c>
      <c r="P31" s="12"/>
      <c r="Q31" s="13">
        <f t="shared" si="2"/>
        <v>5.7</v>
      </c>
      <c r="R31" s="37" t="str">
        <f t="shared" si="3"/>
        <v/>
      </c>
      <c r="S31" s="15" t="str">
        <f t="shared" si="4"/>
        <v>Đậu</v>
      </c>
      <c r="T31" s="16"/>
      <c r="U31" s="3"/>
      <c r="V31" s="166" t="s">
        <v>29</v>
      </c>
      <c r="W31" s="151"/>
      <c r="X31" s="150" t="s">
        <v>30</v>
      </c>
      <c r="Y31" s="151"/>
      <c r="Z31" s="152" t="s">
        <v>31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5.75" customHeight="1">
      <c r="A32" s="6">
        <v>21</v>
      </c>
      <c r="B32" s="35" t="s">
        <v>215</v>
      </c>
      <c r="C32" s="89">
        <v>3.4</v>
      </c>
      <c r="D32" s="89">
        <v>7</v>
      </c>
      <c r="E32" s="89">
        <v>2.4</v>
      </c>
      <c r="F32" s="35"/>
      <c r="G32" s="35"/>
      <c r="H32" s="35"/>
      <c r="I32" s="9" t="str">
        <f t="shared" si="0"/>
        <v/>
      </c>
      <c r="J32" s="89">
        <v>4</v>
      </c>
      <c r="K32" s="89">
        <v>4.75</v>
      </c>
      <c r="L32" s="89">
        <v>4.25</v>
      </c>
      <c r="M32" s="9">
        <f t="shared" si="1"/>
        <v>4.333333333333333</v>
      </c>
      <c r="N32" s="89">
        <v>7</v>
      </c>
      <c r="O32" s="61">
        <v>2</v>
      </c>
      <c r="P32" s="12"/>
      <c r="Q32" s="13">
        <f t="shared" si="2"/>
        <v>5.4</v>
      </c>
      <c r="R32" s="37" t="str">
        <f t="shared" si="3"/>
        <v/>
      </c>
      <c r="S32" s="15" t="str">
        <f t="shared" si="4"/>
        <v>Đậu</v>
      </c>
      <c r="T32" s="16"/>
      <c r="U32" s="3"/>
      <c r="V32" s="6" t="s">
        <v>33</v>
      </c>
      <c r="W32" s="6" t="s">
        <v>34</v>
      </c>
      <c r="X32" s="6" t="s">
        <v>33</v>
      </c>
      <c r="Y32" s="6" t="s">
        <v>34</v>
      </c>
      <c r="Z32" s="6" t="s">
        <v>33</v>
      </c>
      <c r="AA32" s="6" t="s">
        <v>34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customHeight="1">
      <c r="A33" s="6">
        <v>22</v>
      </c>
      <c r="B33" s="35" t="s">
        <v>216</v>
      </c>
      <c r="C33" s="89">
        <v>4.4000000000000004</v>
      </c>
      <c r="D33" s="89">
        <v>4.5</v>
      </c>
      <c r="E33" s="89">
        <v>3</v>
      </c>
      <c r="F33" s="35"/>
      <c r="G33" s="35"/>
      <c r="H33" s="35"/>
      <c r="I33" s="9" t="str">
        <f t="shared" si="0"/>
        <v/>
      </c>
      <c r="J33" s="89">
        <v>4</v>
      </c>
      <c r="K33" s="89">
        <v>6.5</v>
      </c>
      <c r="L33" s="89">
        <v>7</v>
      </c>
      <c r="M33" s="9">
        <f t="shared" si="1"/>
        <v>5.833333333333333</v>
      </c>
      <c r="N33" s="89">
        <v>6.9</v>
      </c>
      <c r="O33" s="61">
        <v>2</v>
      </c>
      <c r="P33" s="12"/>
      <c r="Q33" s="13">
        <f t="shared" si="2"/>
        <v>5.5</v>
      </c>
      <c r="R33" s="37" t="str">
        <f t="shared" si="3"/>
        <v/>
      </c>
      <c r="S33" s="15" t="str">
        <f t="shared" si="4"/>
        <v>Đậu</v>
      </c>
      <c r="T33" s="16"/>
      <c r="U33" s="3"/>
      <c r="V33" s="6">
        <f>COUNTIF(G12:G44,"&lt;=3")</f>
        <v>0</v>
      </c>
      <c r="W33" s="6">
        <f>IF(OR(B12:B35=""),"",V33/COUNTA(B12:B44)*100)</f>
        <v>0</v>
      </c>
      <c r="X33" s="6">
        <f>COUNTIF(G12:G44,"&gt;=5")</f>
        <v>5</v>
      </c>
      <c r="Y33" s="6">
        <f>IF(OR(B12:B35=""),"",X33/COUNTA(B12:B44)*100)</f>
        <v>15.625</v>
      </c>
      <c r="Z33" s="6">
        <f>COUNTIF(G12:G44,"&gt;=8")</f>
        <v>0</v>
      </c>
      <c r="AA33" s="6">
        <f>IF(OR(B12:B35=""),"",Z33/COUNTA(B12:B44)*100)</f>
        <v>0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customHeight="1">
      <c r="A34" s="6">
        <v>23</v>
      </c>
      <c r="B34" s="35" t="s">
        <v>217</v>
      </c>
      <c r="C34" s="89">
        <v>5.2</v>
      </c>
      <c r="D34" s="89">
        <v>7.5</v>
      </c>
      <c r="E34" s="89">
        <v>5.4</v>
      </c>
      <c r="F34" s="35"/>
      <c r="G34" s="35"/>
      <c r="H34" s="35"/>
      <c r="I34" s="9" t="str">
        <f t="shared" si="0"/>
        <v/>
      </c>
      <c r="J34" s="89">
        <v>3.5</v>
      </c>
      <c r="K34" s="89">
        <v>5.75</v>
      </c>
      <c r="L34" s="89">
        <v>5</v>
      </c>
      <c r="M34" s="9">
        <f t="shared" si="1"/>
        <v>4.75</v>
      </c>
      <c r="N34" s="89">
        <v>7.1</v>
      </c>
      <c r="O34" s="61">
        <v>2</v>
      </c>
      <c r="P34" s="12"/>
      <c r="Q34" s="13">
        <f t="shared" si="2"/>
        <v>6.5</v>
      </c>
      <c r="R34" s="37" t="str">
        <f t="shared" si="3"/>
        <v/>
      </c>
      <c r="S34" s="15" t="str">
        <f t="shared" si="4"/>
        <v>Đậu</v>
      </c>
      <c r="T34" s="1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customHeight="1">
      <c r="A35" s="6">
        <v>24</v>
      </c>
      <c r="B35" s="35" t="s">
        <v>218</v>
      </c>
      <c r="C35" s="89">
        <v>5.2</v>
      </c>
      <c r="D35" s="89">
        <v>5.5</v>
      </c>
      <c r="E35" s="89">
        <v>5</v>
      </c>
      <c r="F35" s="35">
        <v>5.5</v>
      </c>
      <c r="G35" s="35">
        <v>5</v>
      </c>
      <c r="H35" s="35">
        <v>4.5</v>
      </c>
      <c r="I35" s="9">
        <f t="shared" si="0"/>
        <v>5</v>
      </c>
      <c r="J35" s="89"/>
      <c r="K35" s="89"/>
      <c r="L35" s="89"/>
      <c r="M35" s="9" t="str">
        <f t="shared" si="1"/>
        <v/>
      </c>
      <c r="N35" s="89">
        <v>7.2</v>
      </c>
      <c r="O35" s="61">
        <v>2</v>
      </c>
      <c r="P35" s="12"/>
      <c r="Q35" s="13">
        <f t="shared" si="2"/>
        <v>6.1</v>
      </c>
      <c r="R35" s="37" t="str">
        <f t="shared" si="3"/>
        <v>Đậu</v>
      </c>
      <c r="S35" s="15" t="str">
        <f t="shared" si="4"/>
        <v/>
      </c>
      <c r="T35" s="1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customHeight="1">
      <c r="A36" s="6">
        <v>25</v>
      </c>
      <c r="B36" s="35" t="s">
        <v>219</v>
      </c>
      <c r="C36" s="89">
        <v>7</v>
      </c>
      <c r="D36" s="89">
        <v>7.3</v>
      </c>
      <c r="E36" s="89">
        <v>5.2</v>
      </c>
      <c r="F36" s="35"/>
      <c r="G36" s="35"/>
      <c r="H36" s="35"/>
      <c r="I36" s="9" t="str">
        <f t="shared" si="0"/>
        <v/>
      </c>
      <c r="J36" s="89">
        <v>3.5</v>
      </c>
      <c r="K36" s="89">
        <v>4.75</v>
      </c>
      <c r="L36" s="89">
        <v>5.25</v>
      </c>
      <c r="M36" s="9">
        <f t="shared" si="1"/>
        <v>4.5</v>
      </c>
      <c r="N36" s="89">
        <v>8</v>
      </c>
      <c r="O36" s="61">
        <v>2</v>
      </c>
      <c r="P36" s="12"/>
      <c r="Q36" s="13">
        <f t="shared" si="2"/>
        <v>7</v>
      </c>
      <c r="R36" s="37" t="str">
        <f t="shared" si="3"/>
        <v/>
      </c>
      <c r="S36" s="15" t="str">
        <f t="shared" si="4"/>
        <v>Đậu</v>
      </c>
      <c r="T36" s="16"/>
      <c r="U36" s="3"/>
      <c r="V36" s="3"/>
      <c r="W36" s="167" t="s">
        <v>66</v>
      </c>
      <c r="X36" s="151"/>
      <c r="Y36" s="168" t="s">
        <v>67</v>
      </c>
      <c r="Z36" s="151"/>
      <c r="AA36" s="169" t="s">
        <v>68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5.75" customHeight="1">
      <c r="A37" s="6">
        <v>26</v>
      </c>
      <c r="B37" s="35" t="s">
        <v>220</v>
      </c>
      <c r="C37" s="89">
        <v>5.8</v>
      </c>
      <c r="D37" s="89">
        <v>5.8</v>
      </c>
      <c r="E37" s="89">
        <v>5.2</v>
      </c>
      <c r="F37" s="35"/>
      <c r="G37" s="35"/>
      <c r="H37" s="35"/>
      <c r="I37" s="9" t="str">
        <f t="shared" si="0"/>
        <v/>
      </c>
      <c r="J37" s="89">
        <v>3.75</v>
      </c>
      <c r="K37" s="89">
        <v>4.75</v>
      </c>
      <c r="L37" s="89">
        <v>5.75</v>
      </c>
      <c r="M37" s="9">
        <f t="shared" si="1"/>
        <v>4.75</v>
      </c>
      <c r="N37" s="89">
        <v>7.5</v>
      </c>
      <c r="O37" s="61">
        <v>2</v>
      </c>
      <c r="P37" s="12"/>
      <c r="Q37" s="13">
        <f t="shared" si="2"/>
        <v>6.4</v>
      </c>
      <c r="R37" s="37" t="str">
        <f t="shared" si="3"/>
        <v/>
      </c>
      <c r="S37" s="15" t="str">
        <f t="shared" si="4"/>
        <v>Đậu</v>
      </c>
      <c r="T37" s="16"/>
      <c r="U37" s="3"/>
      <c r="V37" s="3"/>
      <c r="W37" s="19" t="s">
        <v>70</v>
      </c>
      <c r="X37" s="20" t="s">
        <v>71</v>
      </c>
      <c r="Y37" s="21" t="s">
        <v>70</v>
      </c>
      <c r="Z37" s="22" t="s">
        <v>71</v>
      </c>
      <c r="AA37" s="21" t="s">
        <v>70</v>
      </c>
      <c r="AB37" s="22" t="s">
        <v>71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5.75" customHeight="1">
      <c r="A38" s="6">
        <v>27</v>
      </c>
      <c r="B38" s="35" t="s">
        <v>221</v>
      </c>
      <c r="C38" s="89">
        <v>4.4000000000000004</v>
      </c>
      <c r="D38" s="89">
        <v>6</v>
      </c>
      <c r="E38" s="89">
        <v>4.5999999999999996</v>
      </c>
      <c r="F38" s="35"/>
      <c r="G38" s="35"/>
      <c r="H38" s="35"/>
      <c r="I38" s="9" t="str">
        <f t="shared" si="0"/>
        <v/>
      </c>
      <c r="J38" s="89">
        <v>1.5</v>
      </c>
      <c r="K38" s="89">
        <v>6.5</v>
      </c>
      <c r="L38" s="89">
        <v>5.25</v>
      </c>
      <c r="M38" s="9">
        <f t="shared" si="1"/>
        <v>4.416666666666667</v>
      </c>
      <c r="N38" s="89">
        <v>7</v>
      </c>
      <c r="O38" s="61">
        <v>2</v>
      </c>
      <c r="P38" s="12"/>
      <c r="Q38" s="13">
        <f t="shared" si="2"/>
        <v>5.8</v>
      </c>
      <c r="R38" s="37" t="str">
        <f t="shared" si="3"/>
        <v/>
      </c>
      <c r="S38" s="15" t="str">
        <f t="shared" si="4"/>
        <v>Đậu</v>
      </c>
      <c r="T38" s="16"/>
      <c r="U38" s="3"/>
      <c r="V38" s="3"/>
      <c r="W38" s="23">
        <f>COUNTIF(R12:R44,"Đậu")</f>
        <v>5</v>
      </c>
      <c r="X38" s="23">
        <f>COUNTIF(R12:R44,"Hỏng")</f>
        <v>0</v>
      </c>
      <c r="Y38" s="23">
        <f>COUNTIF(S12:S44,"Đậu")</f>
        <v>27</v>
      </c>
      <c r="Z38" s="23">
        <f>COUNTIF(S12:S44,"Hỏng")</f>
        <v>0</v>
      </c>
      <c r="AA38" s="24">
        <f t="shared" ref="AA38:AB38" si="5">SUM(W38,Y38)</f>
        <v>32</v>
      </c>
      <c r="AB38" s="24">
        <f t="shared" si="5"/>
        <v>0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15.75" customHeight="1">
      <c r="A39" s="6">
        <v>28</v>
      </c>
      <c r="B39" s="35" t="s">
        <v>222</v>
      </c>
      <c r="C39" s="89">
        <v>4.2</v>
      </c>
      <c r="D39" s="89">
        <v>5.5</v>
      </c>
      <c r="E39" s="89">
        <v>2.8</v>
      </c>
      <c r="F39" s="35"/>
      <c r="G39" s="35"/>
      <c r="H39" s="35"/>
      <c r="I39" s="9" t="str">
        <f t="shared" si="0"/>
        <v/>
      </c>
      <c r="J39" s="89">
        <v>2.5</v>
      </c>
      <c r="K39" s="89">
        <v>6</v>
      </c>
      <c r="L39" s="89">
        <v>5.5</v>
      </c>
      <c r="M39" s="9">
        <f t="shared" si="1"/>
        <v>4.666666666666667</v>
      </c>
      <c r="N39" s="89">
        <v>6.4</v>
      </c>
      <c r="O39" s="61">
        <v>2</v>
      </c>
      <c r="P39" s="12"/>
      <c r="Q39" s="13">
        <f t="shared" si="2"/>
        <v>5.3</v>
      </c>
      <c r="R39" s="37" t="str">
        <f t="shared" si="3"/>
        <v/>
      </c>
      <c r="S39" s="15" t="str">
        <f t="shared" si="4"/>
        <v>Đậu</v>
      </c>
      <c r="T39" s="1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customHeight="1">
      <c r="A40" s="6">
        <v>29</v>
      </c>
      <c r="B40" s="35" t="s">
        <v>223</v>
      </c>
      <c r="C40" s="89">
        <v>7.2</v>
      </c>
      <c r="D40" s="89">
        <v>6.8</v>
      </c>
      <c r="E40" s="89">
        <v>3.2</v>
      </c>
      <c r="F40" s="25"/>
      <c r="G40" s="25"/>
      <c r="H40" s="25"/>
      <c r="I40" s="9" t="str">
        <f t="shared" si="0"/>
        <v/>
      </c>
      <c r="J40" s="89">
        <v>3</v>
      </c>
      <c r="K40" s="89">
        <v>5.75</v>
      </c>
      <c r="L40" s="89">
        <v>6.25</v>
      </c>
      <c r="M40" s="9">
        <f t="shared" si="1"/>
        <v>5</v>
      </c>
      <c r="N40" s="89">
        <v>8.1</v>
      </c>
      <c r="O40" s="61">
        <v>2</v>
      </c>
      <c r="P40" s="27"/>
      <c r="Q40" s="13">
        <f t="shared" si="2"/>
        <v>6.7</v>
      </c>
      <c r="R40" s="37" t="str">
        <f t="shared" si="3"/>
        <v/>
      </c>
      <c r="S40" s="15" t="str">
        <f t="shared" si="4"/>
        <v>Đậu</v>
      </c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customHeight="1">
      <c r="A41" s="92">
        <v>30</v>
      </c>
      <c r="B41" s="93" t="s">
        <v>224</v>
      </c>
      <c r="C41" s="89">
        <v>5.2</v>
      </c>
      <c r="D41" s="89">
        <v>5.5</v>
      </c>
      <c r="E41" s="89">
        <v>3.6</v>
      </c>
      <c r="F41" s="80"/>
      <c r="G41" s="80"/>
      <c r="H41" s="80"/>
      <c r="I41" s="9" t="str">
        <f t="shared" si="0"/>
        <v/>
      </c>
      <c r="J41" s="89">
        <v>3.25</v>
      </c>
      <c r="K41" s="89">
        <v>8</v>
      </c>
      <c r="L41" s="89">
        <v>7</v>
      </c>
      <c r="M41" s="9">
        <f t="shared" si="1"/>
        <v>6.083333333333333</v>
      </c>
      <c r="N41" s="89">
        <v>7.3</v>
      </c>
      <c r="O41" s="61">
        <v>2</v>
      </c>
      <c r="P41" s="81"/>
      <c r="Q41" s="13">
        <f t="shared" si="2"/>
        <v>6.1</v>
      </c>
      <c r="R41" s="37" t="str">
        <f t="shared" si="3"/>
        <v/>
      </c>
      <c r="S41" s="29" t="str">
        <f t="shared" si="4"/>
        <v>Đậu</v>
      </c>
      <c r="T41" s="49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customHeight="1">
      <c r="A42" s="6">
        <v>31</v>
      </c>
      <c r="B42" s="35" t="s">
        <v>225</v>
      </c>
      <c r="C42" s="89">
        <v>8.1999999999999993</v>
      </c>
      <c r="D42" s="89">
        <v>5</v>
      </c>
      <c r="E42" s="89">
        <v>6.2</v>
      </c>
      <c r="F42" s="25">
        <v>6</v>
      </c>
      <c r="G42" s="25">
        <v>6.5</v>
      </c>
      <c r="H42" s="25">
        <v>5.25</v>
      </c>
      <c r="I42" s="9">
        <f t="shared" si="0"/>
        <v>5.916666666666667</v>
      </c>
      <c r="J42" s="89"/>
      <c r="K42" s="89"/>
      <c r="L42" s="89"/>
      <c r="M42" s="9" t="str">
        <f t="shared" si="1"/>
        <v/>
      </c>
      <c r="N42" s="89">
        <v>7.5</v>
      </c>
      <c r="O42" s="61">
        <v>2</v>
      </c>
      <c r="P42" s="27"/>
      <c r="Q42" s="13">
        <f t="shared" si="2"/>
        <v>7</v>
      </c>
      <c r="R42" s="37" t="str">
        <f t="shared" si="3"/>
        <v>Đậu</v>
      </c>
      <c r="S42" s="29" t="str">
        <f t="shared" si="4"/>
        <v/>
      </c>
      <c r="T42" s="1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.75" customHeight="1">
      <c r="A43" s="92">
        <v>32</v>
      </c>
      <c r="B43" s="35" t="s">
        <v>226</v>
      </c>
      <c r="C43" s="89">
        <v>4.8</v>
      </c>
      <c r="D43" s="89">
        <v>7.5</v>
      </c>
      <c r="E43" s="89">
        <v>4.5999999999999996</v>
      </c>
      <c r="F43" s="25"/>
      <c r="G43" s="25"/>
      <c r="H43" s="25"/>
      <c r="I43" s="9" t="str">
        <f t="shared" si="0"/>
        <v/>
      </c>
      <c r="J43" s="89">
        <v>3.25</v>
      </c>
      <c r="K43" s="89">
        <v>6.5</v>
      </c>
      <c r="L43" s="89">
        <v>5.5</v>
      </c>
      <c r="M43" s="9">
        <f t="shared" si="1"/>
        <v>5.083333333333333</v>
      </c>
      <c r="N43" s="89">
        <v>7.8</v>
      </c>
      <c r="O43" s="61">
        <v>2</v>
      </c>
      <c r="P43" s="53"/>
      <c r="Q43" s="13">
        <f t="shared" si="2"/>
        <v>6.5</v>
      </c>
      <c r="R43" s="37" t="str">
        <f t="shared" si="3"/>
        <v/>
      </c>
      <c r="S43" s="29" t="str">
        <f t="shared" si="4"/>
        <v>Đậu</v>
      </c>
      <c r="T43" s="53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1:44" ht="15.75" customHeight="1">
      <c r="A44" s="6">
        <v>33</v>
      </c>
      <c r="B44" s="65"/>
      <c r="C44" s="16"/>
      <c r="D44" s="94"/>
      <c r="E44" s="94"/>
      <c r="F44" s="16"/>
      <c r="G44" s="16"/>
      <c r="H44" s="16"/>
      <c r="I44" s="26" t="str">
        <f t="shared" si="0"/>
        <v/>
      </c>
      <c r="J44" s="94"/>
      <c r="K44" s="94"/>
      <c r="L44" s="89"/>
      <c r="M44" s="26" t="str">
        <f t="shared" si="1"/>
        <v/>
      </c>
      <c r="N44" s="94"/>
      <c r="O44" s="16"/>
      <c r="P44" s="16"/>
      <c r="Q44" s="13" t="e">
        <f t="shared" si="2"/>
        <v>#VALUE!</v>
      </c>
      <c r="R44" s="37" t="str">
        <f t="shared" si="3"/>
        <v/>
      </c>
      <c r="S44" s="29"/>
      <c r="T44" s="16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5.75" customHeight="1">
      <c r="A45" s="16"/>
      <c r="B45" s="65"/>
      <c r="C45" s="16"/>
      <c r="D45" s="16"/>
      <c r="E45" s="16"/>
      <c r="F45" s="16"/>
      <c r="G45" s="16"/>
      <c r="H45" s="16"/>
      <c r="I45" s="26" t="str">
        <f t="shared" si="0"/>
        <v/>
      </c>
      <c r="J45" s="16"/>
      <c r="K45" s="16"/>
      <c r="L45" s="16"/>
      <c r="M45" s="26" t="str">
        <f t="shared" si="1"/>
        <v/>
      </c>
      <c r="N45" s="16"/>
      <c r="O45" s="16"/>
      <c r="P45" s="16"/>
      <c r="Q45" s="13" t="e">
        <f t="shared" si="2"/>
        <v>#VALUE!</v>
      </c>
      <c r="R45" s="82"/>
      <c r="S45" s="29"/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5.75" customHeight="1">
      <c r="A46" s="16"/>
      <c r="B46" s="65"/>
      <c r="C46" s="16"/>
      <c r="D46" s="16"/>
      <c r="E46" s="16"/>
      <c r="F46" s="16"/>
      <c r="G46" s="16"/>
      <c r="H46" s="16"/>
      <c r="I46" s="26" t="str">
        <f t="shared" si="0"/>
        <v/>
      </c>
      <c r="J46" s="16"/>
      <c r="K46" s="16"/>
      <c r="L46" s="16"/>
      <c r="M46" s="26" t="str">
        <f t="shared" si="1"/>
        <v/>
      </c>
      <c r="N46" s="16"/>
      <c r="O46" s="16"/>
      <c r="P46" s="16"/>
      <c r="Q46" s="13" t="e">
        <f t="shared" si="2"/>
        <v>#VALUE!</v>
      </c>
      <c r="R46" s="82"/>
      <c r="S46" s="29"/>
      <c r="T46" s="1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5.75" customHeight="1">
      <c r="A47" s="16"/>
      <c r="B47" s="65"/>
      <c r="C47" s="16"/>
      <c r="D47" s="16"/>
      <c r="E47" s="16"/>
      <c r="F47" s="16"/>
      <c r="G47" s="16"/>
      <c r="H47" s="16"/>
      <c r="I47" s="26" t="str">
        <f t="shared" si="0"/>
        <v/>
      </c>
      <c r="J47" s="16"/>
      <c r="K47" s="16"/>
      <c r="L47" s="16"/>
      <c r="M47" s="26" t="str">
        <f t="shared" si="1"/>
        <v/>
      </c>
      <c r="N47" s="16"/>
      <c r="O47" s="16"/>
      <c r="P47" s="16"/>
      <c r="Q47" s="13" t="e">
        <f t="shared" si="2"/>
        <v>#VALUE!</v>
      </c>
      <c r="R47" s="82"/>
      <c r="S47" s="29"/>
      <c r="T47" s="1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5.75" customHeight="1">
      <c r="A48" s="16"/>
      <c r="B48" s="65"/>
      <c r="C48" s="16"/>
      <c r="D48" s="16"/>
      <c r="E48" s="16"/>
      <c r="F48" s="16"/>
      <c r="G48" s="16"/>
      <c r="H48" s="16"/>
      <c r="I48" s="26" t="str">
        <f t="shared" si="0"/>
        <v/>
      </c>
      <c r="J48" s="16"/>
      <c r="K48" s="16"/>
      <c r="L48" s="16"/>
      <c r="M48" s="26" t="str">
        <f t="shared" si="1"/>
        <v/>
      </c>
      <c r="N48" s="16"/>
      <c r="O48" s="16"/>
      <c r="P48" s="16"/>
      <c r="Q48" s="13" t="e">
        <f t="shared" si="2"/>
        <v>#VALUE!</v>
      </c>
      <c r="R48" s="82"/>
      <c r="S48" s="29"/>
      <c r="T48" s="16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5.75" customHeight="1">
      <c r="A49" s="16"/>
      <c r="B49" s="65"/>
      <c r="C49" s="16"/>
      <c r="D49" s="16"/>
      <c r="E49" s="16"/>
      <c r="F49" s="16"/>
      <c r="G49" s="16"/>
      <c r="H49" s="16"/>
      <c r="I49" s="26" t="str">
        <f t="shared" si="0"/>
        <v/>
      </c>
      <c r="J49" s="16"/>
      <c r="K49" s="16"/>
      <c r="L49" s="16"/>
      <c r="M49" s="26" t="str">
        <f t="shared" si="1"/>
        <v/>
      </c>
      <c r="N49" s="16"/>
      <c r="O49" s="16"/>
      <c r="P49" s="16"/>
      <c r="Q49" s="13" t="e">
        <f t="shared" si="2"/>
        <v>#VALUE!</v>
      </c>
      <c r="R49" s="82"/>
      <c r="S49" s="29"/>
      <c r="T49" s="16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5.75" customHeight="1">
      <c r="A50" s="33"/>
      <c r="B50" s="84"/>
      <c r="C50" s="33">
        <f t="shared" ref="C50:E50" si="6">COUNT(C12:C48)</f>
        <v>32</v>
      </c>
      <c r="D50" s="33">
        <f t="shared" si="6"/>
        <v>32</v>
      </c>
      <c r="E50" s="33">
        <f t="shared" si="6"/>
        <v>32</v>
      </c>
      <c r="F50" s="33"/>
      <c r="G50" s="33"/>
      <c r="H50" s="33"/>
      <c r="I50" s="33">
        <f>COUNT(I12:I48)</f>
        <v>5</v>
      </c>
      <c r="J50" s="33"/>
      <c r="K50" s="33"/>
      <c r="L50" s="33"/>
      <c r="M50" s="33">
        <f>COUNT(M12:M48)</f>
        <v>27</v>
      </c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</row>
    <row r="51" spans="1:44" ht="15.75" customHeight="1">
      <c r="A51" s="3"/>
      <c r="B51" s="5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5.75" customHeight="1">
      <c r="A52" s="3"/>
      <c r="B52" s="5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customHeight="1">
      <c r="A53" s="3"/>
      <c r="B53" s="5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customHeight="1">
      <c r="A54" s="3"/>
      <c r="B54" s="5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5.75" customHeight="1">
      <c r="A55" s="3"/>
      <c r="B55" s="5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5.75" customHeight="1">
      <c r="A56" s="3"/>
      <c r="B56" s="5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5.75" customHeight="1">
      <c r="A57" s="3"/>
      <c r="B57" s="5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5.75" customHeight="1">
      <c r="A58" s="3"/>
      <c r="B58" s="5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5.75" customHeight="1">
      <c r="A59" s="3"/>
      <c r="B59" s="5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5.75" customHeight="1">
      <c r="A60" s="3"/>
      <c r="B60" s="5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5.75" customHeight="1">
      <c r="A61" s="3"/>
      <c r="B61" s="5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5.75" customHeight="1">
      <c r="A62" s="3"/>
      <c r="B62" s="5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5.75" customHeight="1">
      <c r="A63" s="3"/>
      <c r="B63" s="5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5.75" customHeight="1">
      <c r="A64" s="3"/>
      <c r="B64" s="5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5.75" customHeight="1">
      <c r="A65" s="3"/>
      <c r="B65" s="5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15.75" customHeight="1">
      <c r="A66" s="3"/>
      <c r="B66" s="5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15.75" customHeight="1">
      <c r="A67" s="3"/>
      <c r="B67" s="5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15.75" customHeight="1">
      <c r="A68" s="3"/>
      <c r="B68" s="5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15.75" customHeight="1">
      <c r="A69" s="3"/>
      <c r="B69" s="5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15.75" customHeight="1">
      <c r="A70" s="3"/>
      <c r="B70" s="5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15.75" customHeight="1">
      <c r="A71" s="3"/>
      <c r="B71" s="5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15.75" customHeight="1">
      <c r="A72" s="3"/>
      <c r="B72" s="5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15.75" customHeight="1">
      <c r="A73" s="3"/>
      <c r="B73" s="5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15.75" customHeight="1">
      <c r="A74" s="3"/>
      <c r="B74" s="5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15.75" customHeight="1">
      <c r="A75" s="3"/>
      <c r="B75" s="5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15.75" customHeight="1">
      <c r="A76" s="3"/>
      <c r="B76" s="5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15.75" customHeight="1">
      <c r="A77" s="3"/>
      <c r="B77" s="5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15.75" customHeight="1">
      <c r="A78" s="3"/>
      <c r="B78" s="5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15.75" customHeight="1">
      <c r="A79" s="3"/>
      <c r="B79" s="5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15.75" customHeight="1">
      <c r="A80" s="3"/>
      <c r="B80" s="5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15.75" customHeight="1">
      <c r="A81" s="3"/>
      <c r="B81" s="5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15.75" customHeight="1">
      <c r="A82" s="3"/>
      <c r="B82" s="5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15.75" customHeight="1">
      <c r="A83" s="3"/>
      <c r="B83" s="5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15.75" customHeight="1">
      <c r="A84" s="3"/>
      <c r="B84" s="5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15.75" customHeight="1">
      <c r="A85" s="3"/>
      <c r="B85" s="5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15.75" customHeight="1">
      <c r="A86" s="3"/>
      <c r="B86" s="5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15.75" customHeight="1">
      <c r="A87" s="3"/>
      <c r="B87" s="5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15.75" customHeight="1">
      <c r="A88" s="3"/>
      <c r="B88" s="5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15.75" customHeight="1">
      <c r="A89" s="3"/>
      <c r="B89" s="5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15.75" customHeight="1">
      <c r="A90" s="3"/>
      <c r="B90" s="5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15.75" customHeight="1">
      <c r="A91" s="3"/>
      <c r="B91" s="5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15.75" customHeight="1">
      <c r="A92" s="3"/>
      <c r="B92" s="5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15.75" customHeight="1">
      <c r="A93" s="3"/>
      <c r="B93" s="5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15.75" customHeight="1">
      <c r="A94" s="3"/>
      <c r="B94" s="5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15.75" customHeight="1">
      <c r="A95" s="3"/>
      <c r="B95" s="5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15.75" customHeight="1">
      <c r="A96" s="3"/>
      <c r="B96" s="5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15.75" customHeight="1">
      <c r="A97" s="3"/>
      <c r="B97" s="5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15.75" customHeight="1">
      <c r="A98" s="3"/>
      <c r="B98" s="5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5.75" customHeight="1">
      <c r="A99" s="3"/>
      <c r="B99" s="5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15.75" customHeight="1">
      <c r="A100" s="3"/>
      <c r="B100" s="5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15.75" customHeight="1">
      <c r="A101" s="3"/>
      <c r="B101" s="5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15.75" customHeight="1">
      <c r="A102" s="3"/>
      <c r="B102" s="5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15.75" customHeight="1">
      <c r="A103" s="3"/>
      <c r="B103" s="5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15.75" customHeight="1">
      <c r="A104" s="3"/>
      <c r="B104" s="5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5.75" customHeight="1">
      <c r="A105" s="3"/>
      <c r="B105" s="5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5.75" customHeight="1">
      <c r="A106" s="3"/>
      <c r="B106" s="5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5.75" customHeight="1">
      <c r="A107" s="3"/>
      <c r="B107" s="5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5.75" customHeight="1">
      <c r="A108" s="3"/>
      <c r="B108" s="5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5.75" customHeight="1">
      <c r="A109" s="3"/>
      <c r="B109" s="5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5.75" customHeight="1">
      <c r="A110" s="3"/>
      <c r="B110" s="5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5.75" customHeight="1">
      <c r="A111" s="3"/>
      <c r="B111" s="5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5.75" customHeight="1">
      <c r="A112" s="3"/>
      <c r="B112" s="5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15.75" customHeight="1">
      <c r="A113" s="3"/>
      <c r="B113" s="5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5.75" customHeight="1">
      <c r="A114" s="3"/>
      <c r="B114" s="5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15.75" customHeight="1">
      <c r="A115" s="3"/>
      <c r="B115" s="5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5.75" customHeight="1">
      <c r="A116" s="3"/>
      <c r="B116" s="5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5.75" customHeight="1">
      <c r="A117" s="3"/>
      <c r="B117" s="5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15.75" customHeight="1">
      <c r="A118" s="3"/>
      <c r="B118" s="5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15.75" customHeight="1">
      <c r="A119" s="3"/>
      <c r="B119" s="5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15.75" customHeight="1">
      <c r="A120" s="3"/>
      <c r="B120" s="5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15.75" customHeight="1">
      <c r="A121" s="3"/>
      <c r="B121" s="5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15.75" customHeight="1">
      <c r="A122" s="3"/>
      <c r="B122" s="5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15.75" customHeight="1">
      <c r="A123" s="3"/>
      <c r="B123" s="5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15.75" customHeight="1">
      <c r="A124" s="3"/>
      <c r="B124" s="5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15.75" customHeight="1">
      <c r="A125" s="3"/>
      <c r="B125" s="5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15.75" customHeight="1">
      <c r="A126" s="3"/>
      <c r="B126" s="5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15.75" customHeight="1">
      <c r="A127" s="3"/>
      <c r="B127" s="5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15.75" customHeight="1">
      <c r="A128" s="3"/>
      <c r="B128" s="5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15.75" customHeight="1">
      <c r="A129" s="3"/>
      <c r="B129" s="5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15.75" customHeight="1">
      <c r="A130" s="3"/>
      <c r="B130" s="5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15.75" customHeight="1">
      <c r="A131" s="3"/>
      <c r="B131" s="5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15.75" customHeight="1">
      <c r="A132" s="3"/>
      <c r="B132" s="5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15.75" customHeight="1">
      <c r="A133" s="3"/>
      <c r="B133" s="5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15.75" customHeight="1">
      <c r="A134" s="3"/>
      <c r="B134" s="5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15.75" customHeight="1">
      <c r="A135" s="3"/>
      <c r="B135" s="5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15.75" customHeight="1">
      <c r="A136" s="3"/>
      <c r="B136" s="5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15.75" customHeight="1">
      <c r="A137" s="3"/>
      <c r="B137" s="5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15.75" customHeight="1">
      <c r="A138" s="3"/>
      <c r="B138" s="5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15.75" customHeight="1">
      <c r="A139" s="3"/>
      <c r="B139" s="5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15.75" customHeight="1">
      <c r="A140" s="3"/>
      <c r="B140" s="5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15.75" customHeight="1">
      <c r="A141" s="3"/>
      <c r="B141" s="5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15.75" customHeight="1">
      <c r="A142" s="3"/>
      <c r="B142" s="5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15.75" customHeight="1">
      <c r="A143" s="3"/>
      <c r="B143" s="5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15.75" customHeight="1">
      <c r="A144" s="3"/>
      <c r="B144" s="5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15.75" customHeight="1">
      <c r="A145" s="3"/>
      <c r="B145" s="5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15.75" customHeight="1">
      <c r="A146" s="3"/>
      <c r="B146" s="5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15.75" customHeight="1">
      <c r="A147" s="3"/>
      <c r="B147" s="5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15.75" customHeight="1">
      <c r="A148" s="3"/>
      <c r="B148" s="5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15.75" customHeight="1">
      <c r="A149" s="3"/>
      <c r="B149" s="5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15.75" customHeight="1">
      <c r="A150" s="3"/>
      <c r="B150" s="5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15.75" customHeight="1">
      <c r="A151" s="3"/>
      <c r="B151" s="5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15.75" customHeight="1">
      <c r="A152" s="3"/>
      <c r="B152" s="5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15.75" customHeight="1">
      <c r="A153" s="3"/>
      <c r="B153" s="5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15.75" customHeight="1">
      <c r="A154" s="3"/>
      <c r="B154" s="5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15.75" customHeight="1">
      <c r="A155" s="3"/>
      <c r="B155" s="5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15.75" customHeight="1">
      <c r="A156" s="3"/>
      <c r="B156" s="5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15.75" customHeight="1">
      <c r="A157" s="3"/>
      <c r="B157" s="5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15.75" customHeight="1">
      <c r="A158" s="3"/>
      <c r="B158" s="5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15.75" customHeight="1">
      <c r="A159" s="3"/>
      <c r="B159" s="5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15.75" customHeight="1">
      <c r="A160" s="3"/>
      <c r="B160" s="5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15.75" customHeight="1">
      <c r="A161" s="3"/>
      <c r="B161" s="5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15.75" customHeight="1">
      <c r="A162" s="3"/>
      <c r="B162" s="5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15.75" customHeight="1">
      <c r="A163" s="3"/>
      <c r="B163" s="5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15.75" customHeight="1">
      <c r="A164" s="3"/>
      <c r="B164" s="5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15.75" customHeight="1">
      <c r="A165" s="3"/>
      <c r="B165" s="5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15.75" customHeight="1">
      <c r="A166" s="3"/>
      <c r="B166" s="5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15.75" customHeight="1">
      <c r="A167" s="3"/>
      <c r="B167" s="5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15.75" customHeight="1">
      <c r="A168" s="3"/>
      <c r="B168" s="5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15.75" customHeight="1">
      <c r="A169" s="3"/>
      <c r="B169" s="5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15.75" customHeight="1">
      <c r="A170" s="3"/>
      <c r="B170" s="5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15.75" customHeight="1">
      <c r="A171" s="3"/>
      <c r="B171" s="5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15.75" customHeight="1">
      <c r="A172" s="3"/>
      <c r="B172" s="5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15.75" customHeight="1">
      <c r="A173" s="3"/>
      <c r="B173" s="5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15.75" customHeight="1">
      <c r="A174" s="3"/>
      <c r="B174" s="5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15.75" customHeight="1">
      <c r="A175" s="3"/>
      <c r="B175" s="5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15.75" customHeight="1">
      <c r="A176" s="3"/>
      <c r="B176" s="5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15.75" customHeight="1">
      <c r="A177" s="3"/>
      <c r="B177" s="5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15.75" customHeight="1">
      <c r="A178" s="3"/>
      <c r="B178" s="5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15.75" customHeight="1">
      <c r="A179" s="3"/>
      <c r="B179" s="5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15.75" customHeight="1">
      <c r="A180" s="3"/>
      <c r="B180" s="5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15.75" customHeight="1">
      <c r="A181" s="3"/>
      <c r="B181" s="5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15.75" customHeight="1">
      <c r="A182" s="3"/>
      <c r="B182" s="5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15.75" customHeight="1">
      <c r="A183" s="3"/>
      <c r="B183" s="5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15.75" customHeight="1">
      <c r="A184" s="3"/>
      <c r="B184" s="5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15.75" customHeight="1">
      <c r="A185" s="3"/>
      <c r="B185" s="5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15.75" customHeight="1">
      <c r="A186" s="3"/>
      <c r="B186" s="5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15.75" customHeight="1">
      <c r="A187" s="3"/>
      <c r="B187" s="5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15.75" customHeight="1">
      <c r="A188" s="3"/>
      <c r="B188" s="5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15.75" customHeight="1">
      <c r="A189" s="3"/>
      <c r="B189" s="5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15.75" customHeight="1">
      <c r="A190" s="3"/>
      <c r="B190" s="5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15.75" customHeight="1">
      <c r="A191" s="3"/>
      <c r="B191" s="5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15.75" customHeight="1">
      <c r="A192" s="3"/>
      <c r="B192" s="5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15.75" customHeight="1">
      <c r="A193" s="3"/>
      <c r="B193" s="5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15.75" customHeight="1">
      <c r="A194" s="3"/>
      <c r="B194" s="5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15.75" customHeight="1">
      <c r="A195" s="3"/>
      <c r="B195" s="5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15.75" customHeight="1">
      <c r="A196" s="3"/>
      <c r="B196" s="5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15.75" customHeight="1">
      <c r="A197" s="3"/>
      <c r="B197" s="5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15.75" customHeight="1">
      <c r="A198" s="3"/>
      <c r="B198" s="5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15.75" customHeight="1">
      <c r="A199" s="3"/>
      <c r="B199" s="5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15.75" customHeight="1">
      <c r="A200" s="3"/>
      <c r="B200" s="5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15.75" customHeight="1">
      <c r="A201" s="3"/>
      <c r="B201" s="5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15.75" customHeight="1">
      <c r="A202" s="3"/>
      <c r="B202" s="5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15.75" customHeight="1">
      <c r="A203" s="3"/>
      <c r="B203" s="5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15.75" customHeight="1">
      <c r="A204" s="3"/>
      <c r="B204" s="5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5.75" customHeight="1">
      <c r="A205" s="3"/>
      <c r="B205" s="5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15.75" customHeight="1">
      <c r="A206" s="3"/>
      <c r="B206" s="5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15.75" customHeight="1">
      <c r="A207" s="3"/>
      <c r="B207" s="5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15.75" customHeight="1">
      <c r="A208" s="3"/>
      <c r="B208" s="5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15.75" customHeight="1">
      <c r="A209" s="3"/>
      <c r="B209" s="5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15.75" customHeight="1">
      <c r="A210" s="3"/>
      <c r="B210" s="5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15.75" customHeight="1">
      <c r="A211" s="3"/>
      <c r="B211" s="5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15.75" customHeight="1">
      <c r="A212" s="3"/>
      <c r="B212" s="5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15.75" customHeight="1">
      <c r="A213" s="3"/>
      <c r="B213" s="5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15.75" customHeight="1">
      <c r="A214" s="3"/>
      <c r="B214" s="5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15.75" customHeight="1">
      <c r="A215" s="3"/>
      <c r="B215" s="5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15.75" customHeight="1">
      <c r="A216" s="3"/>
      <c r="B216" s="5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15.75" customHeight="1">
      <c r="A217" s="3"/>
      <c r="B217" s="5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15.75" customHeight="1">
      <c r="A218" s="3"/>
      <c r="B218" s="5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5.75" customHeight="1">
      <c r="A219" s="3"/>
      <c r="B219" s="5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15.75" customHeight="1">
      <c r="A220" s="3"/>
      <c r="B220" s="5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15.75" customHeight="1">
      <c r="A221" s="3"/>
      <c r="B221" s="5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15.75" customHeight="1">
      <c r="A222" s="3"/>
      <c r="B222" s="5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15.75" customHeight="1">
      <c r="A223" s="3"/>
      <c r="B223" s="5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15.75" customHeight="1">
      <c r="A224" s="3"/>
      <c r="B224" s="5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15.75" customHeight="1">
      <c r="A225" s="3"/>
      <c r="B225" s="5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15.75" customHeight="1">
      <c r="A226" s="3"/>
      <c r="B226" s="5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15.75" customHeight="1">
      <c r="A227" s="3"/>
      <c r="B227" s="5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15.75" customHeight="1">
      <c r="A228" s="3"/>
      <c r="B228" s="5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15.75" customHeight="1">
      <c r="A229" s="3"/>
      <c r="B229" s="5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15.75" customHeight="1">
      <c r="A230" s="3"/>
      <c r="B230" s="5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15.75" customHeight="1">
      <c r="A231" s="3"/>
      <c r="B231" s="5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15.75" customHeight="1">
      <c r="A232" s="3"/>
      <c r="B232" s="5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15.75" customHeight="1">
      <c r="A233" s="3"/>
      <c r="B233" s="5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15.75" customHeight="1">
      <c r="A234" s="3"/>
      <c r="B234" s="5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15.75" customHeight="1">
      <c r="A235" s="3"/>
      <c r="B235" s="5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15.75" customHeight="1">
      <c r="A236" s="3"/>
      <c r="B236" s="5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15.75" customHeight="1">
      <c r="A237" s="3"/>
      <c r="B237" s="5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15.75" customHeight="1">
      <c r="A238" s="3"/>
      <c r="B238" s="5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15.75" customHeight="1">
      <c r="A239" s="3"/>
      <c r="B239" s="5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15.75" customHeight="1">
      <c r="A240" s="3"/>
      <c r="B240" s="5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15.75" customHeight="1">
      <c r="A241" s="3"/>
      <c r="B241" s="5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15.75" customHeight="1">
      <c r="A242" s="3"/>
      <c r="B242" s="5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15.75" customHeight="1">
      <c r="A243" s="3"/>
      <c r="B243" s="5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15.75" customHeight="1">
      <c r="A244" s="3"/>
      <c r="B244" s="5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15.75" customHeight="1">
      <c r="A245" s="3"/>
      <c r="B245" s="5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15.75" customHeight="1">
      <c r="A246" s="3"/>
      <c r="B246" s="5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15.75" customHeight="1">
      <c r="A247" s="3"/>
      <c r="B247" s="5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15.75" customHeight="1">
      <c r="A248" s="3"/>
      <c r="B248" s="5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15.75" customHeight="1">
      <c r="A249" s="3"/>
      <c r="B249" s="5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1:44" ht="15.75" customHeight="1">
      <c r="A250" s="3"/>
      <c r="B250" s="5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spans="1:44" ht="15.75" customHeight="1">
      <c r="B251" s="71"/>
    </row>
    <row r="252" spans="1:44" ht="15.75" customHeight="1">
      <c r="B252" s="71"/>
    </row>
    <row r="253" spans="1:44" ht="15.75" customHeight="1">
      <c r="B253" s="71"/>
    </row>
    <row r="254" spans="1:44" ht="15.75" customHeight="1">
      <c r="B254" s="71"/>
    </row>
    <row r="255" spans="1:44" ht="15.75" customHeight="1">
      <c r="B255" s="71"/>
    </row>
    <row r="256" spans="1:44" ht="15.75" customHeight="1">
      <c r="B256" s="71"/>
    </row>
    <row r="257" spans="2:2" ht="15.75" customHeight="1">
      <c r="B257" s="71"/>
    </row>
    <row r="258" spans="2:2" ht="15.75" customHeight="1">
      <c r="B258" s="71"/>
    </row>
    <row r="259" spans="2:2" ht="15.75" customHeight="1">
      <c r="B259" s="71"/>
    </row>
    <row r="260" spans="2:2" ht="15.75" customHeight="1">
      <c r="B260" s="71"/>
    </row>
    <row r="261" spans="2:2" ht="15.75" customHeight="1">
      <c r="B261" s="71"/>
    </row>
    <row r="262" spans="2:2" ht="15.75" customHeight="1">
      <c r="B262" s="71"/>
    </row>
    <row r="263" spans="2:2" ht="15.75" customHeight="1">
      <c r="B263" s="71"/>
    </row>
    <row r="264" spans="2:2" ht="15.75" customHeight="1">
      <c r="B264" s="71"/>
    </row>
    <row r="265" spans="2:2" ht="15.75" customHeight="1">
      <c r="B265" s="71"/>
    </row>
    <row r="266" spans="2:2" ht="15.75" customHeight="1">
      <c r="B266" s="71"/>
    </row>
    <row r="267" spans="2:2" ht="15.75" customHeight="1">
      <c r="B267" s="71"/>
    </row>
    <row r="268" spans="2:2" ht="15.75" customHeight="1">
      <c r="B268" s="71"/>
    </row>
    <row r="269" spans="2:2" ht="15.75" customHeight="1">
      <c r="B269" s="71"/>
    </row>
    <row r="270" spans="2:2" ht="15.75" customHeight="1">
      <c r="B270" s="71"/>
    </row>
    <row r="271" spans="2:2" ht="15.75" customHeight="1">
      <c r="B271" s="71"/>
    </row>
    <row r="272" spans="2:2" ht="15.75" customHeight="1">
      <c r="B272" s="71"/>
    </row>
    <row r="273" spans="2:2" ht="15.75" customHeight="1">
      <c r="B273" s="71"/>
    </row>
    <row r="274" spans="2:2" ht="15.75" customHeight="1">
      <c r="B274" s="71"/>
    </row>
    <row r="275" spans="2:2" ht="15.75" customHeight="1">
      <c r="B275" s="71"/>
    </row>
    <row r="276" spans="2:2" ht="15.75" customHeight="1">
      <c r="B276" s="71"/>
    </row>
    <row r="277" spans="2:2" ht="15.75" customHeight="1">
      <c r="B277" s="71"/>
    </row>
    <row r="278" spans="2:2" ht="15.75" customHeight="1">
      <c r="B278" s="71"/>
    </row>
    <row r="279" spans="2:2" ht="15.75" customHeight="1">
      <c r="B279" s="71"/>
    </row>
    <row r="280" spans="2:2" ht="15.75" customHeight="1">
      <c r="B280" s="71"/>
    </row>
    <row r="281" spans="2:2" ht="15.75" customHeight="1">
      <c r="B281" s="71"/>
    </row>
    <row r="282" spans="2:2" ht="15.75" customHeight="1">
      <c r="B282" s="71"/>
    </row>
    <row r="283" spans="2:2" ht="15.75" customHeight="1">
      <c r="B283" s="71"/>
    </row>
    <row r="284" spans="2:2" ht="15.75" customHeight="1">
      <c r="B284" s="71"/>
    </row>
    <row r="285" spans="2:2" ht="15.75" customHeight="1">
      <c r="B285" s="71"/>
    </row>
    <row r="286" spans="2:2" ht="15.75" customHeight="1">
      <c r="B286" s="71"/>
    </row>
    <row r="287" spans="2:2" ht="15.75" customHeight="1">
      <c r="B287" s="71"/>
    </row>
    <row r="288" spans="2:2" ht="15.75" customHeight="1">
      <c r="B288" s="71"/>
    </row>
    <row r="289" spans="2:2" ht="15.75" customHeight="1">
      <c r="B289" s="71"/>
    </row>
    <row r="290" spans="2:2" ht="15.75" customHeight="1">
      <c r="B290" s="71"/>
    </row>
    <row r="291" spans="2:2" ht="15.75" customHeight="1">
      <c r="B291" s="71"/>
    </row>
    <row r="292" spans="2:2" ht="15.75" customHeight="1">
      <c r="B292" s="71"/>
    </row>
    <row r="293" spans="2:2" ht="15.75" customHeight="1">
      <c r="B293" s="71"/>
    </row>
    <row r="294" spans="2:2" ht="15.75" customHeight="1">
      <c r="B294" s="71"/>
    </row>
    <row r="295" spans="2:2" ht="15.75" customHeight="1">
      <c r="B295" s="71"/>
    </row>
    <row r="296" spans="2:2" ht="15.75" customHeight="1">
      <c r="B296" s="71"/>
    </row>
    <row r="297" spans="2:2" ht="15.75" customHeight="1">
      <c r="B297" s="71"/>
    </row>
    <row r="298" spans="2:2" ht="15.75" customHeight="1">
      <c r="B298" s="71"/>
    </row>
    <row r="299" spans="2:2" ht="15.75" customHeight="1">
      <c r="B299" s="71"/>
    </row>
    <row r="300" spans="2:2" ht="15.75" customHeight="1">
      <c r="B300" s="71"/>
    </row>
    <row r="301" spans="2:2" ht="15.75" customHeight="1">
      <c r="B301" s="71"/>
    </row>
    <row r="302" spans="2:2" ht="15.75" customHeight="1">
      <c r="B302" s="71"/>
    </row>
    <row r="303" spans="2:2" ht="15.75" customHeight="1">
      <c r="B303" s="71"/>
    </row>
    <row r="304" spans="2:2" ht="15.75" customHeight="1">
      <c r="B304" s="71"/>
    </row>
    <row r="305" spans="2:2" ht="15.75" customHeight="1">
      <c r="B305" s="71"/>
    </row>
    <row r="306" spans="2:2" ht="15.75" customHeight="1">
      <c r="B306" s="71"/>
    </row>
    <row r="307" spans="2:2" ht="15.75" customHeight="1">
      <c r="B307" s="71"/>
    </row>
    <row r="308" spans="2:2" ht="15.75" customHeight="1">
      <c r="B308" s="71"/>
    </row>
    <row r="309" spans="2:2" ht="15.75" customHeight="1">
      <c r="B309" s="71"/>
    </row>
    <row r="310" spans="2:2" ht="15.75" customHeight="1">
      <c r="B310" s="71"/>
    </row>
    <row r="311" spans="2:2" ht="15.75" customHeight="1">
      <c r="B311" s="71"/>
    </row>
    <row r="312" spans="2:2" ht="15.75" customHeight="1">
      <c r="B312" s="71"/>
    </row>
    <row r="313" spans="2:2" ht="15.75" customHeight="1">
      <c r="B313" s="71"/>
    </row>
    <row r="314" spans="2:2" ht="15.75" customHeight="1">
      <c r="B314" s="71"/>
    </row>
    <row r="315" spans="2:2" ht="15.75" customHeight="1">
      <c r="B315" s="71"/>
    </row>
    <row r="316" spans="2:2" ht="15.75" customHeight="1">
      <c r="B316" s="71"/>
    </row>
    <row r="317" spans="2:2" ht="15.75" customHeight="1">
      <c r="B317" s="71"/>
    </row>
    <row r="318" spans="2:2" ht="15.75" customHeight="1">
      <c r="B318" s="71"/>
    </row>
    <row r="319" spans="2:2" ht="15.75" customHeight="1">
      <c r="B319" s="71"/>
    </row>
    <row r="320" spans="2:2" ht="15.75" customHeight="1">
      <c r="B320" s="71"/>
    </row>
    <row r="321" spans="2:2" ht="15.75" customHeight="1">
      <c r="B321" s="71"/>
    </row>
    <row r="322" spans="2:2" ht="15.75" customHeight="1">
      <c r="B322" s="71"/>
    </row>
    <row r="323" spans="2:2" ht="15.75" customHeight="1">
      <c r="B323" s="71"/>
    </row>
    <row r="324" spans="2:2" ht="15.75" customHeight="1">
      <c r="B324" s="71"/>
    </row>
    <row r="325" spans="2:2" ht="15.75" customHeight="1">
      <c r="B325" s="71"/>
    </row>
    <row r="326" spans="2:2" ht="15.75" customHeight="1">
      <c r="B326" s="71"/>
    </row>
    <row r="327" spans="2:2" ht="15.75" customHeight="1">
      <c r="B327" s="71"/>
    </row>
    <row r="328" spans="2:2" ht="15.75" customHeight="1">
      <c r="B328" s="71"/>
    </row>
    <row r="329" spans="2:2" ht="15.75" customHeight="1">
      <c r="B329" s="71"/>
    </row>
    <row r="330" spans="2:2" ht="15.75" customHeight="1">
      <c r="B330" s="71"/>
    </row>
    <row r="331" spans="2:2" ht="15.75" customHeight="1">
      <c r="B331" s="71"/>
    </row>
    <row r="332" spans="2:2" ht="15.75" customHeight="1">
      <c r="B332" s="71"/>
    </row>
    <row r="333" spans="2:2" ht="15.75" customHeight="1">
      <c r="B333" s="71"/>
    </row>
    <row r="334" spans="2:2" ht="15.75" customHeight="1">
      <c r="B334" s="71"/>
    </row>
    <row r="335" spans="2:2" ht="15.75" customHeight="1">
      <c r="B335" s="71"/>
    </row>
    <row r="336" spans="2:2" ht="15.75" customHeight="1">
      <c r="B336" s="71"/>
    </row>
    <row r="337" spans="2:2" ht="15.75" customHeight="1">
      <c r="B337" s="71"/>
    </row>
    <row r="338" spans="2:2" ht="15.75" customHeight="1">
      <c r="B338" s="71"/>
    </row>
    <row r="339" spans="2:2" ht="15.75" customHeight="1">
      <c r="B339" s="71"/>
    </row>
    <row r="340" spans="2:2" ht="15.75" customHeight="1">
      <c r="B340" s="71"/>
    </row>
    <row r="341" spans="2:2" ht="15.75" customHeight="1">
      <c r="B341" s="71"/>
    </row>
    <row r="342" spans="2:2" ht="15.75" customHeight="1">
      <c r="B342" s="71"/>
    </row>
    <row r="343" spans="2:2" ht="15.75" customHeight="1">
      <c r="B343" s="71"/>
    </row>
    <row r="344" spans="2:2" ht="15.75" customHeight="1">
      <c r="B344" s="71"/>
    </row>
    <row r="345" spans="2:2" ht="15.75" customHeight="1">
      <c r="B345" s="71"/>
    </row>
    <row r="346" spans="2:2" ht="15.75" customHeight="1">
      <c r="B346" s="71"/>
    </row>
    <row r="347" spans="2:2" ht="15.75" customHeight="1">
      <c r="B347" s="71"/>
    </row>
    <row r="348" spans="2:2" ht="15.75" customHeight="1">
      <c r="B348" s="71"/>
    </row>
    <row r="349" spans="2:2" ht="15.75" customHeight="1">
      <c r="B349" s="71"/>
    </row>
    <row r="350" spans="2:2" ht="15.75" customHeight="1">
      <c r="B350" s="71"/>
    </row>
    <row r="351" spans="2:2" ht="15.75" customHeight="1">
      <c r="B351" s="71"/>
    </row>
    <row r="352" spans="2:2" ht="15.75" customHeight="1">
      <c r="B352" s="71"/>
    </row>
    <row r="353" spans="2:2" ht="15.75" customHeight="1">
      <c r="B353" s="71"/>
    </row>
    <row r="354" spans="2:2" ht="15.75" customHeight="1">
      <c r="B354" s="71"/>
    </row>
    <row r="355" spans="2:2" ht="15.75" customHeight="1">
      <c r="B355" s="71"/>
    </row>
    <row r="356" spans="2:2" ht="15.75" customHeight="1">
      <c r="B356" s="71"/>
    </row>
    <row r="357" spans="2:2" ht="15.75" customHeight="1">
      <c r="B357" s="71"/>
    </row>
    <row r="358" spans="2:2" ht="15.75" customHeight="1">
      <c r="B358" s="71"/>
    </row>
    <row r="359" spans="2:2" ht="15.75" customHeight="1">
      <c r="B359" s="71"/>
    </row>
    <row r="360" spans="2:2" ht="15.75" customHeight="1">
      <c r="B360" s="71"/>
    </row>
    <row r="361" spans="2:2" ht="15.75" customHeight="1">
      <c r="B361" s="71"/>
    </row>
    <row r="362" spans="2:2" ht="15.75" customHeight="1">
      <c r="B362" s="71"/>
    </row>
    <row r="363" spans="2:2" ht="15.75" customHeight="1">
      <c r="B363" s="71"/>
    </row>
    <row r="364" spans="2:2" ht="15.75" customHeight="1">
      <c r="B364" s="71"/>
    </row>
    <row r="365" spans="2:2" ht="15.75" customHeight="1">
      <c r="B365" s="71"/>
    </row>
    <row r="366" spans="2:2" ht="15.75" customHeight="1">
      <c r="B366" s="71"/>
    </row>
    <row r="367" spans="2:2" ht="15.75" customHeight="1">
      <c r="B367" s="71"/>
    </row>
    <row r="368" spans="2:2" ht="15.75" customHeight="1">
      <c r="B368" s="71"/>
    </row>
    <row r="369" spans="2:2" ht="15.75" customHeight="1">
      <c r="B369" s="71"/>
    </row>
    <row r="370" spans="2:2" ht="15.75" customHeight="1">
      <c r="B370" s="71"/>
    </row>
    <row r="371" spans="2:2" ht="15.75" customHeight="1">
      <c r="B371" s="71"/>
    </row>
    <row r="372" spans="2:2" ht="15.75" customHeight="1">
      <c r="B372" s="71"/>
    </row>
    <row r="373" spans="2:2" ht="15.75" customHeight="1">
      <c r="B373" s="71"/>
    </row>
    <row r="374" spans="2:2" ht="15.75" customHeight="1">
      <c r="B374" s="71"/>
    </row>
    <row r="375" spans="2:2" ht="15.75" customHeight="1">
      <c r="B375" s="71"/>
    </row>
    <row r="376" spans="2:2" ht="15.75" customHeight="1">
      <c r="B376" s="71"/>
    </row>
    <row r="377" spans="2:2" ht="15.75" customHeight="1">
      <c r="B377" s="71"/>
    </row>
    <row r="378" spans="2:2" ht="15.75" customHeight="1">
      <c r="B378" s="71"/>
    </row>
    <row r="379" spans="2:2" ht="15.75" customHeight="1">
      <c r="B379" s="71"/>
    </row>
    <row r="380" spans="2:2" ht="15.75" customHeight="1">
      <c r="B380" s="71"/>
    </row>
    <row r="381" spans="2:2" ht="15.75" customHeight="1">
      <c r="B381" s="71"/>
    </row>
    <row r="382" spans="2:2" ht="15.75" customHeight="1">
      <c r="B382" s="71"/>
    </row>
    <row r="383" spans="2:2" ht="15.75" customHeight="1">
      <c r="B383" s="71"/>
    </row>
    <row r="384" spans="2:2" ht="15.75" customHeight="1">
      <c r="B384" s="71"/>
    </row>
    <row r="385" spans="2:2" ht="15.75" customHeight="1">
      <c r="B385" s="71"/>
    </row>
    <row r="386" spans="2:2" ht="15.75" customHeight="1">
      <c r="B386" s="71"/>
    </row>
    <row r="387" spans="2:2" ht="15.75" customHeight="1">
      <c r="B387" s="71"/>
    </row>
    <row r="388" spans="2:2" ht="15.75" customHeight="1">
      <c r="B388" s="71"/>
    </row>
    <row r="389" spans="2:2" ht="15.75" customHeight="1">
      <c r="B389" s="71"/>
    </row>
    <row r="390" spans="2:2" ht="15.75" customHeight="1">
      <c r="B390" s="71"/>
    </row>
    <row r="391" spans="2:2" ht="15.75" customHeight="1">
      <c r="B391" s="71"/>
    </row>
    <row r="392" spans="2:2" ht="15.75" customHeight="1">
      <c r="B392" s="71"/>
    </row>
    <row r="393" spans="2:2" ht="15.75" customHeight="1">
      <c r="B393" s="71"/>
    </row>
    <row r="394" spans="2:2" ht="15.75" customHeight="1">
      <c r="B394" s="71"/>
    </row>
    <row r="395" spans="2:2" ht="15.75" customHeight="1">
      <c r="B395" s="71"/>
    </row>
    <row r="396" spans="2:2" ht="15.75" customHeight="1">
      <c r="B396" s="71"/>
    </row>
    <row r="397" spans="2:2" ht="15.75" customHeight="1">
      <c r="B397" s="71"/>
    </row>
    <row r="398" spans="2:2" ht="15.75" customHeight="1">
      <c r="B398" s="71"/>
    </row>
    <row r="399" spans="2:2" ht="15.75" customHeight="1">
      <c r="B399" s="71"/>
    </row>
    <row r="400" spans="2:2" ht="15.75" customHeight="1">
      <c r="B400" s="71"/>
    </row>
    <row r="401" spans="2:2" ht="15.75" customHeight="1">
      <c r="B401" s="71"/>
    </row>
    <row r="402" spans="2:2" ht="15.75" customHeight="1">
      <c r="B402" s="71"/>
    </row>
    <row r="403" spans="2:2" ht="15.75" customHeight="1">
      <c r="B403" s="71"/>
    </row>
    <row r="404" spans="2:2" ht="15.75" customHeight="1">
      <c r="B404" s="71"/>
    </row>
    <row r="405" spans="2:2" ht="15.75" customHeight="1">
      <c r="B405" s="71"/>
    </row>
    <row r="406" spans="2:2" ht="15.75" customHeight="1">
      <c r="B406" s="71"/>
    </row>
    <row r="407" spans="2:2" ht="15.75" customHeight="1">
      <c r="B407" s="71"/>
    </row>
    <row r="408" spans="2:2" ht="15.75" customHeight="1">
      <c r="B408" s="71"/>
    </row>
    <row r="409" spans="2:2" ht="15.75" customHeight="1">
      <c r="B409" s="71"/>
    </row>
    <row r="410" spans="2:2" ht="15.75" customHeight="1">
      <c r="B410" s="71"/>
    </row>
    <row r="411" spans="2:2" ht="15.75" customHeight="1">
      <c r="B411" s="71"/>
    </row>
    <row r="412" spans="2:2" ht="15.75" customHeight="1">
      <c r="B412" s="71"/>
    </row>
    <row r="413" spans="2:2" ht="15.75" customHeight="1">
      <c r="B413" s="71"/>
    </row>
    <row r="414" spans="2:2" ht="15.75" customHeight="1">
      <c r="B414" s="71"/>
    </row>
    <row r="415" spans="2:2" ht="15.75" customHeight="1">
      <c r="B415" s="71"/>
    </row>
    <row r="416" spans="2:2" ht="15.75" customHeight="1">
      <c r="B416" s="71"/>
    </row>
    <row r="417" spans="2:2" ht="15.75" customHeight="1">
      <c r="B417" s="71"/>
    </row>
    <row r="418" spans="2:2" ht="15.75" customHeight="1">
      <c r="B418" s="71"/>
    </row>
    <row r="419" spans="2:2" ht="15.75" customHeight="1">
      <c r="B419" s="71"/>
    </row>
    <row r="420" spans="2:2" ht="15.75" customHeight="1">
      <c r="B420" s="71"/>
    </row>
    <row r="421" spans="2:2" ht="15.75" customHeight="1">
      <c r="B421" s="71"/>
    </row>
    <row r="422" spans="2:2" ht="15.75" customHeight="1">
      <c r="B422" s="71"/>
    </row>
    <row r="423" spans="2:2" ht="15.75" customHeight="1">
      <c r="B423" s="71"/>
    </row>
    <row r="424" spans="2:2" ht="15.75" customHeight="1">
      <c r="B424" s="71"/>
    </row>
    <row r="425" spans="2:2" ht="15.75" customHeight="1">
      <c r="B425" s="71"/>
    </row>
    <row r="426" spans="2:2" ht="15.75" customHeight="1">
      <c r="B426" s="71"/>
    </row>
    <row r="427" spans="2:2" ht="15.75" customHeight="1">
      <c r="B427" s="71"/>
    </row>
    <row r="428" spans="2:2" ht="15.75" customHeight="1">
      <c r="B428" s="71"/>
    </row>
    <row r="429" spans="2:2" ht="15.75" customHeight="1">
      <c r="B429" s="71"/>
    </row>
    <row r="430" spans="2:2" ht="15.75" customHeight="1">
      <c r="B430" s="71"/>
    </row>
    <row r="431" spans="2:2" ht="15.75" customHeight="1">
      <c r="B431" s="71"/>
    </row>
    <row r="432" spans="2:2" ht="15.75" customHeight="1">
      <c r="B432" s="71"/>
    </row>
    <row r="433" spans="2:2" ht="15.75" customHeight="1">
      <c r="B433" s="71"/>
    </row>
    <row r="434" spans="2:2" ht="15.75" customHeight="1">
      <c r="B434" s="71"/>
    </row>
    <row r="435" spans="2:2" ht="15.75" customHeight="1">
      <c r="B435" s="71"/>
    </row>
    <row r="436" spans="2:2" ht="15.75" customHeight="1">
      <c r="B436" s="71"/>
    </row>
    <row r="437" spans="2:2" ht="15.75" customHeight="1">
      <c r="B437" s="71"/>
    </row>
    <row r="438" spans="2:2" ht="15.75" customHeight="1">
      <c r="B438" s="71"/>
    </row>
    <row r="439" spans="2:2" ht="15.75" customHeight="1">
      <c r="B439" s="71"/>
    </row>
    <row r="440" spans="2:2" ht="15.75" customHeight="1">
      <c r="B440" s="71"/>
    </row>
    <row r="441" spans="2:2" ht="15.75" customHeight="1">
      <c r="B441" s="71"/>
    </row>
    <row r="442" spans="2:2" ht="15.75" customHeight="1">
      <c r="B442" s="71"/>
    </row>
    <row r="443" spans="2:2" ht="15.75" customHeight="1">
      <c r="B443" s="71"/>
    </row>
    <row r="444" spans="2:2" ht="15.75" customHeight="1">
      <c r="B444" s="71"/>
    </row>
    <row r="445" spans="2:2" ht="15.75" customHeight="1">
      <c r="B445" s="71"/>
    </row>
    <row r="446" spans="2:2" ht="15.75" customHeight="1">
      <c r="B446" s="71"/>
    </row>
    <row r="447" spans="2:2" ht="15.75" customHeight="1">
      <c r="B447" s="71"/>
    </row>
    <row r="448" spans="2:2" ht="15.75" customHeight="1">
      <c r="B448" s="71"/>
    </row>
    <row r="449" spans="2:2" ht="15.75" customHeight="1">
      <c r="B449" s="71"/>
    </row>
    <row r="450" spans="2:2" ht="15.75" customHeight="1">
      <c r="B450" s="71"/>
    </row>
    <row r="451" spans="2:2" ht="15.75" customHeight="1">
      <c r="B451" s="71"/>
    </row>
    <row r="452" spans="2:2" ht="15.75" customHeight="1">
      <c r="B452" s="71"/>
    </row>
    <row r="453" spans="2:2" ht="15.75" customHeight="1">
      <c r="B453" s="71"/>
    </row>
    <row r="454" spans="2:2" ht="15.75" customHeight="1">
      <c r="B454" s="71"/>
    </row>
    <row r="455" spans="2:2" ht="15.75" customHeight="1">
      <c r="B455" s="71"/>
    </row>
    <row r="456" spans="2:2" ht="15.75" customHeight="1">
      <c r="B456" s="71"/>
    </row>
    <row r="457" spans="2:2" ht="15.75" customHeight="1">
      <c r="B457" s="71"/>
    </row>
    <row r="458" spans="2:2" ht="15.75" customHeight="1">
      <c r="B458" s="71"/>
    </row>
    <row r="459" spans="2:2" ht="15.75" customHeight="1">
      <c r="B459" s="71"/>
    </row>
    <row r="460" spans="2:2" ht="15.75" customHeight="1">
      <c r="B460" s="71"/>
    </row>
    <row r="461" spans="2:2" ht="15.75" customHeight="1">
      <c r="B461" s="71"/>
    </row>
    <row r="462" spans="2:2" ht="15.75" customHeight="1">
      <c r="B462" s="71"/>
    </row>
    <row r="463" spans="2:2" ht="15.75" customHeight="1">
      <c r="B463" s="71"/>
    </row>
    <row r="464" spans="2:2" ht="15.75" customHeight="1">
      <c r="B464" s="71"/>
    </row>
    <row r="465" spans="2:2" ht="15.75" customHeight="1">
      <c r="B465" s="71"/>
    </row>
    <row r="466" spans="2:2" ht="15.75" customHeight="1">
      <c r="B466" s="71"/>
    </row>
    <row r="467" spans="2:2" ht="15.75" customHeight="1">
      <c r="B467" s="71"/>
    </row>
    <row r="468" spans="2:2" ht="15.75" customHeight="1">
      <c r="B468" s="71"/>
    </row>
    <row r="469" spans="2:2" ht="15.75" customHeight="1">
      <c r="B469" s="71"/>
    </row>
    <row r="470" spans="2:2" ht="15.75" customHeight="1">
      <c r="B470" s="71"/>
    </row>
    <row r="471" spans="2:2" ht="15.75" customHeight="1">
      <c r="B471" s="71"/>
    </row>
    <row r="472" spans="2:2" ht="15.75" customHeight="1">
      <c r="B472" s="71"/>
    </row>
    <row r="473" spans="2:2" ht="15.75" customHeight="1">
      <c r="B473" s="71"/>
    </row>
    <row r="474" spans="2:2" ht="15.75" customHeight="1">
      <c r="B474" s="71"/>
    </row>
    <row r="475" spans="2:2" ht="15.75" customHeight="1">
      <c r="B475" s="71"/>
    </row>
    <row r="476" spans="2:2" ht="15.75" customHeight="1">
      <c r="B476" s="71"/>
    </row>
    <row r="477" spans="2:2" ht="15.75" customHeight="1">
      <c r="B477" s="71"/>
    </row>
    <row r="478" spans="2:2" ht="15.75" customHeight="1">
      <c r="B478" s="71"/>
    </row>
    <row r="479" spans="2:2" ht="15.75" customHeight="1">
      <c r="B479" s="71"/>
    </row>
    <row r="480" spans="2:2" ht="15.75" customHeight="1">
      <c r="B480" s="71"/>
    </row>
    <row r="481" spans="2:2" ht="15.75" customHeight="1">
      <c r="B481" s="71"/>
    </row>
    <row r="482" spans="2:2" ht="15.75" customHeight="1">
      <c r="B482" s="71"/>
    </row>
    <row r="483" spans="2:2" ht="15.75" customHeight="1">
      <c r="B483" s="71"/>
    </row>
    <row r="484" spans="2:2" ht="15.75" customHeight="1">
      <c r="B484" s="71"/>
    </row>
    <row r="485" spans="2:2" ht="15.75" customHeight="1">
      <c r="B485" s="71"/>
    </row>
    <row r="486" spans="2:2" ht="15.75" customHeight="1">
      <c r="B486" s="71"/>
    </row>
    <row r="487" spans="2:2" ht="15.75" customHeight="1">
      <c r="B487" s="71"/>
    </row>
    <row r="488" spans="2:2" ht="15.75" customHeight="1">
      <c r="B488" s="71"/>
    </row>
    <row r="489" spans="2:2" ht="15.75" customHeight="1">
      <c r="B489" s="71"/>
    </row>
    <row r="490" spans="2:2" ht="15.75" customHeight="1">
      <c r="B490" s="71"/>
    </row>
    <row r="491" spans="2:2" ht="15.75" customHeight="1">
      <c r="B491" s="71"/>
    </row>
    <row r="492" spans="2:2" ht="15.75" customHeight="1">
      <c r="B492" s="71"/>
    </row>
    <row r="493" spans="2:2" ht="15.75" customHeight="1">
      <c r="B493" s="71"/>
    </row>
    <row r="494" spans="2:2" ht="15.75" customHeight="1">
      <c r="B494" s="71"/>
    </row>
    <row r="495" spans="2:2" ht="15.75" customHeight="1">
      <c r="B495" s="71"/>
    </row>
    <row r="496" spans="2:2" ht="15.75" customHeight="1">
      <c r="B496" s="71"/>
    </row>
    <row r="497" spans="2:2" ht="15.75" customHeight="1">
      <c r="B497" s="71"/>
    </row>
    <row r="498" spans="2:2" ht="15.75" customHeight="1">
      <c r="B498" s="71"/>
    </row>
    <row r="499" spans="2:2" ht="15.75" customHeight="1">
      <c r="B499" s="71"/>
    </row>
    <row r="500" spans="2:2" ht="15.75" customHeight="1">
      <c r="B500" s="71"/>
    </row>
    <row r="501" spans="2:2" ht="15.75" customHeight="1">
      <c r="B501" s="71"/>
    </row>
    <row r="502" spans="2:2" ht="15.75" customHeight="1">
      <c r="B502" s="71"/>
    </row>
    <row r="503" spans="2:2" ht="15.75" customHeight="1">
      <c r="B503" s="71"/>
    </row>
    <row r="504" spans="2:2" ht="15.75" customHeight="1">
      <c r="B504" s="71"/>
    </row>
    <row r="505" spans="2:2" ht="15.75" customHeight="1">
      <c r="B505" s="71"/>
    </row>
    <row r="506" spans="2:2" ht="15.75" customHeight="1">
      <c r="B506" s="71"/>
    </row>
    <row r="507" spans="2:2" ht="15.75" customHeight="1">
      <c r="B507" s="71"/>
    </row>
    <row r="508" spans="2:2" ht="15.75" customHeight="1">
      <c r="B508" s="71"/>
    </row>
    <row r="509" spans="2:2" ht="15.75" customHeight="1">
      <c r="B509" s="71"/>
    </row>
    <row r="510" spans="2:2" ht="15.75" customHeight="1">
      <c r="B510" s="71"/>
    </row>
    <row r="511" spans="2:2" ht="15.75" customHeight="1">
      <c r="B511" s="71"/>
    </row>
    <row r="512" spans="2:2" ht="15.75" customHeight="1">
      <c r="B512" s="71"/>
    </row>
    <row r="513" spans="2:2" ht="15.75" customHeight="1">
      <c r="B513" s="71"/>
    </row>
    <row r="514" spans="2:2" ht="15.75" customHeight="1">
      <c r="B514" s="71"/>
    </row>
    <row r="515" spans="2:2" ht="15.75" customHeight="1">
      <c r="B515" s="71"/>
    </row>
    <row r="516" spans="2:2" ht="15.75" customHeight="1">
      <c r="B516" s="71"/>
    </row>
    <row r="517" spans="2:2" ht="15.75" customHeight="1">
      <c r="B517" s="71"/>
    </row>
    <row r="518" spans="2:2" ht="15.75" customHeight="1">
      <c r="B518" s="71"/>
    </row>
    <row r="519" spans="2:2" ht="15.75" customHeight="1">
      <c r="B519" s="71"/>
    </row>
    <row r="520" spans="2:2" ht="15.75" customHeight="1">
      <c r="B520" s="71"/>
    </row>
    <row r="521" spans="2:2" ht="15.75" customHeight="1">
      <c r="B521" s="71"/>
    </row>
    <row r="522" spans="2:2" ht="15.75" customHeight="1">
      <c r="B522" s="71"/>
    </row>
    <row r="523" spans="2:2" ht="15.75" customHeight="1">
      <c r="B523" s="71"/>
    </row>
    <row r="524" spans="2:2" ht="15.75" customHeight="1">
      <c r="B524" s="71"/>
    </row>
    <row r="525" spans="2:2" ht="15.75" customHeight="1">
      <c r="B525" s="71"/>
    </row>
    <row r="526" spans="2:2" ht="15.75" customHeight="1">
      <c r="B526" s="71"/>
    </row>
    <row r="527" spans="2:2" ht="15.75" customHeight="1">
      <c r="B527" s="71"/>
    </row>
    <row r="528" spans="2:2" ht="15.75" customHeight="1">
      <c r="B528" s="71"/>
    </row>
    <row r="529" spans="2:2" ht="15.75" customHeight="1">
      <c r="B529" s="71"/>
    </row>
    <row r="530" spans="2:2" ht="15.75" customHeight="1">
      <c r="B530" s="71"/>
    </row>
    <row r="531" spans="2:2" ht="15.75" customHeight="1">
      <c r="B531" s="71"/>
    </row>
    <row r="532" spans="2:2" ht="15.75" customHeight="1">
      <c r="B532" s="71"/>
    </row>
    <row r="533" spans="2:2" ht="15.75" customHeight="1">
      <c r="B533" s="71"/>
    </row>
    <row r="534" spans="2:2" ht="15.75" customHeight="1">
      <c r="B534" s="71"/>
    </row>
    <row r="535" spans="2:2" ht="15.75" customHeight="1">
      <c r="B535" s="71"/>
    </row>
    <row r="536" spans="2:2" ht="15.75" customHeight="1">
      <c r="B536" s="71"/>
    </row>
    <row r="537" spans="2:2" ht="15.75" customHeight="1">
      <c r="B537" s="71"/>
    </row>
    <row r="538" spans="2:2" ht="15.75" customHeight="1">
      <c r="B538" s="71"/>
    </row>
    <row r="539" spans="2:2" ht="15.75" customHeight="1">
      <c r="B539" s="71"/>
    </row>
    <row r="540" spans="2:2" ht="15.75" customHeight="1">
      <c r="B540" s="71"/>
    </row>
    <row r="541" spans="2:2" ht="15.75" customHeight="1">
      <c r="B541" s="71"/>
    </row>
    <row r="542" spans="2:2" ht="15.75" customHeight="1">
      <c r="B542" s="71"/>
    </row>
    <row r="543" spans="2:2" ht="15.75" customHeight="1">
      <c r="B543" s="71"/>
    </row>
    <row r="544" spans="2:2" ht="15.75" customHeight="1">
      <c r="B544" s="71"/>
    </row>
    <row r="545" spans="2:2" ht="15.75" customHeight="1">
      <c r="B545" s="71"/>
    </row>
    <row r="546" spans="2:2" ht="15.75" customHeight="1">
      <c r="B546" s="71"/>
    </row>
    <row r="547" spans="2:2" ht="15.75" customHeight="1">
      <c r="B547" s="71"/>
    </row>
    <row r="548" spans="2:2" ht="15.75" customHeight="1">
      <c r="B548" s="71"/>
    </row>
    <row r="549" spans="2:2" ht="15.75" customHeight="1">
      <c r="B549" s="71"/>
    </row>
    <row r="550" spans="2:2" ht="15.75" customHeight="1">
      <c r="B550" s="71"/>
    </row>
    <row r="551" spans="2:2" ht="15.75" customHeight="1">
      <c r="B551" s="71"/>
    </row>
    <row r="552" spans="2:2" ht="15.75" customHeight="1">
      <c r="B552" s="71"/>
    </row>
    <row r="553" spans="2:2" ht="15.75" customHeight="1">
      <c r="B553" s="71"/>
    </row>
    <row r="554" spans="2:2" ht="15.75" customHeight="1">
      <c r="B554" s="71"/>
    </row>
    <row r="555" spans="2:2" ht="15.75" customHeight="1">
      <c r="B555" s="71"/>
    </row>
    <row r="556" spans="2:2" ht="15.75" customHeight="1">
      <c r="B556" s="71"/>
    </row>
    <row r="557" spans="2:2" ht="15.75" customHeight="1">
      <c r="B557" s="71"/>
    </row>
    <row r="558" spans="2:2" ht="15.75" customHeight="1">
      <c r="B558" s="71"/>
    </row>
    <row r="559" spans="2:2" ht="15.75" customHeight="1">
      <c r="B559" s="71"/>
    </row>
    <row r="560" spans="2:2" ht="15.75" customHeight="1">
      <c r="B560" s="71"/>
    </row>
    <row r="561" spans="2:2" ht="15.75" customHeight="1">
      <c r="B561" s="71"/>
    </row>
    <row r="562" spans="2:2" ht="15.75" customHeight="1">
      <c r="B562" s="71"/>
    </row>
    <row r="563" spans="2:2" ht="15.75" customHeight="1">
      <c r="B563" s="71"/>
    </row>
    <row r="564" spans="2:2" ht="15.75" customHeight="1">
      <c r="B564" s="71"/>
    </row>
    <row r="565" spans="2:2" ht="15.75" customHeight="1">
      <c r="B565" s="71"/>
    </row>
    <row r="566" spans="2:2" ht="15.75" customHeight="1">
      <c r="B566" s="71"/>
    </row>
    <row r="567" spans="2:2" ht="15.75" customHeight="1">
      <c r="B567" s="71"/>
    </row>
    <row r="568" spans="2:2" ht="15.75" customHeight="1">
      <c r="B568" s="71"/>
    </row>
    <row r="569" spans="2:2" ht="15.75" customHeight="1">
      <c r="B569" s="71"/>
    </row>
    <row r="570" spans="2:2" ht="15.75" customHeight="1">
      <c r="B570" s="71"/>
    </row>
    <row r="571" spans="2:2" ht="15.75" customHeight="1">
      <c r="B571" s="71"/>
    </row>
    <row r="572" spans="2:2" ht="15.75" customHeight="1">
      <c r="B572" s="71"/>
    </row>
    <row r="573" spans="2:2" ht="15.75" customHeight="1">
      <c r="B573" s="71"/>
    </row>
    <row r="574" spans="2:2" ht="15.75" customHeight="1">
      <c r="B574" s="71"/>
    </row>
    <row r="575" spans="2:2" ht="15.75" customHeight="1">
      <c r="B575" s="71"/>
    </row>
    <row r="576" spans="2:2" ht="15.75" customHeight="1">
      <c r="B576" s="71"/>
    </row>
    <row r="577" spans="2:2" ht="15.75" customHeight="1">
      <c r="B577" s="71"/>
    </row>
    <row r="578" spans="2:2" ht="15.75" customHeight="1">
      <c r="B578" s="71"/>
    </row>
    <row r="579" spans="2:2" ht="15.75" customHeight="1">
      <c r="B579" s="71"/>
    </row>
    <row r="580" spans="2:2" ht="15.75" customHeight="1">
      <c r="B580" s="71"/>
    </row>
    <row r="581" spans="2:2" ht="15.75" customHeight="1">
      <c r="B581" s="71"/>
    </row>
    <row r="582" spans="2:2" ht="15.75" customHeight="1">
      <c r="B582" s="71"/>
    </row>
    <row r="583" spans="2:2" ht="15.75" customHeight="1">
      <c r="B583" s="71"/>
    </row>
    <row r="584" spans="2:2" ht="15.75" customHeight="1">
      <c r="B584" s="71"/>
    </row>
    <row r="585" spans="2:2" ht="15.75" customHeight="1">
      <c r="B585" s="71"/>
    </row>
    <row r="586" spans="2:2" ht="15.75" customHeight="1">
      <c r="B586" s="71"/>
    </row>
    <row r="587" spans="2:2" ht="15.75" customHeight="1">
      <c r="B587" s="71"/>
    </row>
    <row r="588" spans="2:2" ht="15.75" customHeight="1">
      <c r="B588" s="71"/>
    </row>
    <row r="589" spans="2:2" ht="15.75" customHeight="1">
      <c r="B589" s="71"/>
    </row>
    <row r="590" spans="2:2" ht="15.75" customHeight="1">
      <c r="B590" s="71"/>
    </row>
    <row r="591" spans="2:2" ht="15.75" customHeight="1">
      <c r="B591" s="71"/>
    </row>
    <row r="592" spans="2:2" ht="15.75" customHeight="1">
      <c r="B592" s="71"/>
    </row>
    <row r="593" spans="2:2" ht="15.75" customHeight="1">
      <c r="B593" s="71"/>
    </row>
    <row r="594" spans="2:2" ht="15.75" customHeight="1">
      <c r="B594" s="71"/>
    </row>
    <row r="595" spans="2:2" ht="15.75" customHeight="1">
      <c r="B595" s="71"/>
    </row>
    <row r="596" spans="2:2" ht="15.75" customHeight="1">
      <c r="B596" s="71"/>
    </row>
    <row r="597" spans="2:2" ht="15.75" customHeight="1">
      <c r="B597" s="71"/>
    </row>
    <row r="598" spans="2:2" ht="15.75" customHeight="1">
      <c r="B598" s="71"/>
    </row>
    <row r="599" spans="2:2" ht="15.75" customHeight="1">
      <c r="B599" s="71"/>
    </row>
    <row r="600" spans="2:2" ht="15.75" customHeight="1">
      <c r="B600" s="71"/>
    </row>
    <row r="601" spans="2:2" ht="15.75" customHeight="1">
      <c r="B601" s="71"/>
    </row>
    <row r="602" spans="2:2" ht="15.75" customHeight="1">
      <c r="B602" s="71"/>
    </row>
    <row r="603" spans="2:2" ht="15.75" customHeight="1">
      <c r="B603" s="71"/>
    </row>
    <row r="604" spans="2:2" ht="15.75" customHeight="1">
      <c r="B604" s="71"/>
    </row>
    <row r="605" spans="2:2" ht="15.75" customHeight="1">
      <c r="B605" s="71"/>
    </row>
    <row r="606" spans="2:2" ht="15.75" customHeight="1">
      <c r="B606" s="71"/>
    </row>
    <row r="607" spans="2:2" ht="15.75" customHeight="1">
      <c r="B607" s="71"/>
    </row>
    <row r="608" spans="2:2" ht="15.75" customHeight="1">
      <c r="B608" s="71"/>
    </row>
    <row r="609" spans="2:2" ht="15.75" customHeight="1">
      <c r="B609" s="71"/>
    </row>
    <row r="610" spans="2:2" ht="15.75" customHeight="1">
      <c r="B610" s="71"/>
    </row>
    <row r="611" spans="2:2" ht="15.75" customHeight="1">
      <c r="B611" s="71"/>
    </row>
    <row r="612" spans="2:2" ht="15.75" customHeight="1">
      <c r="B612" s="71"/>
    </row>
    <row r="613" spans="2:2" ht="15.75" customHeight="1">
      <c r="B613" s="71"/>
    </row>
    <row r="614" spans="2:2" ht="15.75" customHeight="1">
      <c r="B614" s="71"/>
    </row>
    <row r="615" spans="2:2" ht="15.75" customHeight="1">
      <c r="B615" s="71"/>
    </row>
    <row r="616" spans="2:2" ht="15.75" customHeight="1">
      <c r="B616" s="71"/>
    </row>
    <row r="617" spans="2:2" ht="15.75" customHeight="1">
      <c r="B617" s="71"/>
    </row>
    <row r="618" spans="2:2" ht="15.75" customHeight="1">
      <c r="B618" s="71"/>
    </row>
    <row r="619" spans="2:2" ht="15.75" customHeight="1">
      <c r="B619" s="71"/>
    </row>
    <row r="620" spans="2:2" ht="15.75" customHeight="1">
      <c r="B620" s="71"/>
    </row>
    <row r="621" spans="2:2" ht="15.75" customHeight="1">
      <c r="B621" s="71"/>
    </row>
    <row r="622" spans="2:2" ht="15.75" customHeight="1">
      <c r="B622" s="71"/>
    </row>
    <row r="623" spans="2:2" ht="15.75" customHeight="1">
      <c r="B623" s="71"/>
    </row>
    <row r="624" spans="2:2" ht="15.75" customHeight="1">
      <c r="B624" s="71"/>
    </row>
    <row r="625" spans="2:2" ht="15.75" customHeight="1">
      <c r="B625" s="71"/>
    </row>
    <row r="626" spans="2:2" ht="15.75" customHeight="1">
      <c r="B626" s="71"/>
    </row>
    <row r="627" spans="2:2" ht="15.75" customHeight="1">
      <c r="B627" s="71"/>
    </row>
    <row r="628" spans="2:2" ht="15.75" customHeight="1">
      <c r="B628" s="71"/>
    </row>
    <row r="629" spans="2:2" ht="15.75" customHeight="1">
      <c r="B629" s="71"/>
    </row>
    <row r="630" spans="2:2" ht="15.75" customHeight="1">
      <c r="B630" s="71"/>
    </row>
    <row r="631" spans="2:2" ht="15.75" customHeight="1">
      <c r="B631" s="71"/>
    </row>
    <row r="632" spans="2:2" ht="15.75" customHeight="1">
      <c r="B632" s="71"/>
    </row>
    <row r="633" spans="2:2" ht="15.75" customHeight="1">
      <c r="B633" s="71"/>
    </row>
    <row r="634" spans="2:2" ht="15.75" customHeight="1">
      <c r="B634" s="71"/>
    </row>
    <row r="635" spans="2:2" ht="15.75" customHeight="1">
      <c r="B635" s="71"/>
    </row>
    <row r="636" spans="2:2" ht="15.75" customHeight="1">
      <c r="B636" s="71"/>
    </row>
    <row r="637" spans="2:2" ht="15.75" customHeight="1">
      <c r="B637" s="71"/>
    </row>
    <row r="638" spans="2:2" ht="15.75" customHeight="1">
      <c r="B638" s="71"/>
    </row>
    <row r="639" spans="2:2" ht="15.75" customHeight="1">
      <c r="B639" s="71"/>
    </row>
    <row r="640" spans="2:2" ht="15.75" customHeight="1">
      <c r="B640" s="71"/>
    </row>
    <row r="641" spans="2:2" ht="15.75" customHeight="1">
      <c r="B641" s="71"/>
    </row>
    <row r="642" spans="2:2" ht="15.75" customHeight="1">
      <c r="B642" s="71"/>
    </row>
    <row r="643" spans="2:2" ht="15.75" customHeight="1">
      <c r="B643" s="71"/>
    </row>
    <row r="644" spans="2:2" ht="15.75" customHeight="1">
      <c r="B644" s="71"/>
    </row>
    <row r="645" spans="2:2" ht="15.75" customHeight="1">
      <c r="B645" s="71"/>
    </row>
    <row r="646" spans="2:2" ht="15.75" customHeight="1">
      <c r="B646" s="71"/>
    </row>
    <row r="647" spans="2:2" ht="15.75" customHeight="1">
      <c r="B647" s="71"/>
    </row>
    <row r="648" spans="2:2" ht="15.75" customHeight="1">
      <c r="B648" s="71"/>
    </row>
    <row r="649" spans="2:2" ht="15.75" customHeight="1">
      <c r="B649" s="71"/>
    </row>
    <row r="650" spans="2:2" ht="15.75" customHeight="1">
      <c r="B650" s="71"/>
    </row>
    <row r="651" spans="2:2" ht="15.75" customHeight="1">
      <c r="B651" s="71"/>
    </row>
    <row r="652" spans="2:2" ht="15.75" customHeight="1">
      <c r="B652" s="71"/>
    </row>
    <row r="653" spans="2:2" ht="15.75" customHeight="1">
      <c r="B653" s="71"/>
    </row>
    <row r="654" spans="2:2" ht="15.75" customHeight="1">
      <c r="B654" s="71"/>
    </row>
    <row r="655" spans="2:2" ht="15.75" customHeight="1">
      <c r="B655" s="71"/>
    </row>
    <row r="656" spans="2:2" ht="15.75" customHeight="1">
      <c r="B656" s="71"/>
    </row>
    <row r="657" spans="2:2" ht="15.75" customHeight="1">
      <c r="B657" s="71"/>
    </row>
    <row r="658" spans="2:2" ht="15.75" customHeight="1">
      <c r="B658" s="71"/>
    </row>
    <row r="659" spans="2:2" ht="15.75" customHeight="1">
      <c r="B659" s="71"/>
    </row>
    <row r="660" spans="2:2" ht="15.75" customHeight="1">
      <c r="B660" s="71"/>
    </row>
    <row r="661" spans="2:2" ht="15.75" customHeight="1">
      <c r="B661" s="71"/>
    </row>
    <row r="662" spans="2:2" ht="15.75" customHeight="1">
      <c r="B662" s="71"/>
    </row>
    <row r="663" spans="2:2" ht="15.75" customHeight="1">
      <c r="B663" s="71"/>
    </row>
    <row r="664" spans="2:2" ht="15.75" customHeight="1">
      <c r="B664" s="71"/>
    </row>
    <row r="665" spans="2:2" ht="15.75" customHeight="1">
      <c r="B665" s="71"/>
    </row>
    <row r="666" spans="2:2" ht="15.75" customHeight="1">
      <c r="B666" s="71"/>
    </row>
    <row r="667" spans="2:2" ht="15.75" customHeight="1">
      <c r="B667" s="71"/>
    </row>
    <row r="668" spans="2:2" ht="15.75" customHeight="1">
      <c r="B668" s="71"/>
    </row>
    <row r="669" spans="2:2" ht="15.75" customHeight="1">
      <c r="B669" s="71"/>
    </row>
    <row r="670" spans="2:2" ht="15.75" customHeight="1">
      <c r="B670" s="71"/>
    </row>
    <row r="671" spans="2:2" ht="15.75" customHeight="1">
      <c r="B671" s="71"/>
    </row>
    <row r="672" spans="2:2" ht="15.75" customHeight="1">
      <c r="B672" s="71"/>
    </row>
    <row r="673" spans="2:2" ht="15.75" customHeight="1">
      <c r="B673" s="71"/>
    </row>
    <row r="674" spans="2:2" ht="15.75" customHeight="1">
      <c r="B674" s="71"/>
    </row>
    <row r="675" spans="2:2" ht="15.75" customHeight="1">
      <c r="B675" s="71"/>
    </row>
    <row r="676" spans="2:2" ht="15.75" customHeight="1">
      <c r="B676" s="71"/>
    </row>
    <row r="677" spans="2:2" ht="15.75" customHeight="1">
      <c r="B677" s="71"/>
    </row>
    <row r="678" spans="2:2" ht="15.75" customHeight="1">
      <c r="B678" s="71"/>
    </row>
    <row r="679" spans="2:2" ht="15.75" customHeight="1">
      <c r="B679" s="71"/>
    </row>
    <row r="680" spans="2:2" ht="15.75" customHeight="1">
      <c r="B680" s="71"/>
    </row>
    <row r="681" spans="2:2" ht="15.75" customHeight="1">
      <c r="B681" s="71"/>
    </row>
    <row r="682" spans="2:2" ht="15.75" customHeight="1">
      <c r="B682" s="71"/>
    </row>
    <row r="683" spans="2:2" ht="15.75" customHeight="1">
      <c r="B683" s="71"/>
    </row>
    <row r="684" spans="2:2" ht="15.75" customHeight="1">
      <c r="B684" s="71"/>
    </row>
    <row r="685" spans="2:2" ht="15.75" customHeight="1">
      <c r="B685" s="71"/>
    </row>
    <row r="686" spans="2:2" ht="15.75" customHeight="1">
      <c r="B686" s="71"/>
    </row>
    <row r="687" spans="2:2" ht="15.75" customHeight="1">
      <c r="B687" s="71"/>
    </row>
    <row r="688" spans="2:2" ht="15.75" customHeight="1">
      <c r="B688" s="71"/>
    </row>
    <row r="689" spans="2:2" ht="15.75" customHeight="1">
      <c r="B689" s="71"/>
    </row>
    <row r="690" spans="2:2" ht="15.75" customHeight="1">
      <c r="B690" s="71"/>
    </row>
    <row r="691" spans="2:2" ht="15.75" customHeight="1">
      <c r="B691" s="71"/>
    </row>
    <row r="692" spans="2:2" ht="15.75" customHeight="1">
      <c r="B692" s="71"/>
    </row>
    <row r="693" spans="2:2" ht="15.75" customHeight="1">
      <c r="B693" s="71"/>
    </row>
    <row r="694" spans="2:2" ht="15.75" customHeight="1">
      <c r="B694" s="71"/>
    </row>
    <row r="695" spans="2:2" ht="15.75" customHeight="1">
      <c r="B695" s="71"/>
    </row>
    <row r="696" spans="2:2" ht="15.75" customHeight="1">
      <c r="B696" s="71"/>
    </row>
    <row r="697" spans="2:2" ht="15.75" customHeight="1">
      <c r="B697" s="71"/>
    </row>
    <row r="698" spans="2:2" ht="15.75" customHeight="1">
      <c r="B698" s="71"/>
    </row>
    <row r="699" spans="2:2" ht="15.75" customHeight="1">
      <c r="B699" s="71"/>
    </row>
    <row r="700" spans="2:2" ht="15.75" customHeight="1">
      <c r="B700" s="71"/>
    </row>
    <row r="701" spans="2:2" ht="15.75" customHeight="1">
      <c r="B701" s="71"/>
    </row>
    <row r="702" spans="2:2" ht="15.75" customHeight="1">
      <c r="B702" s="71"/>
    </row>
    <row r="703" spans="2:2" ht="15.75" customHeight="1">
      <c r="B703" s="71"/>
    </row>
    <row r="704" spans="2:2" ht="15.75" customHeight="1">
      <c r="B704" s="71"/>
    </row>
    <row r="705" spans="2:2" ht="15.75" customHeight="1">
      <c r="B705" s="71"/>
    </row>
    <row r="706" spans="2:2" ht="15.75" customHeight="1">
      <c r="B706" s="71"/>
    </row>
    <row r="707" spans="2:2" ht="15.75" customHeight="1">
      <c r="B707" s="71"/>
    </row>
    <row r="708" spans="2:2" ht="15.75" customHeight="1">
      <c r="B708" s="71"/>
    </row>
    <row r="709" spans="2:2" ht="15.75" customHeight="1">
      <c r="B709" s="71"/>
    </row>
    <row r="710" spans="2:2" ht="15.75" customHeight="1">
      <c r="B710" s="71"/>
    </row>
    <row r="711" spans="2:2" ht="15.75" customHeight="1">
      <c r="B711" s="71"/>
    </row>
    <row r="712" spans="2:2" ht="15.75" customHeight="1">
      <c r="B712" s="71"/>
    </row>
    <row r="713" spans="2:2" ht="15.75" customHeight="1">
      <c r="B713" s="71"/>
    </row>
    <row r="714" spans="2:2" ht="15.75" customHeight="1">
      <c r="B714" s="71"/>
    </row>
    <row r="715" spans="2:2" ht="15.75" customHeight="1">
      <c r="B715" s="71"/>
    </row>
    <row r="716" spans="2:2" ht="15.75" customHeight="1">
      <c r="B716" s="71"/>
    </row>
    <row r="717" spans="2:2" ht="15.75" customHeight="1">
      <c r="B717" s="71"/>
    </row>
    <row r="718" spans="2:2" ht="15.75" customHeight="1">
      <c r="B718" s="71"/>
    </row>
    <row r="719" spans="2:2" ht="15.75" customHeight="1">
      <c r="B719" s="71"/>
    </row>
    <row r="720" spans="2:2" ht="15.75" customHeight="1">
      <c r="B720" s="71"/>
    </row>
    <row r="721" spans="2:2" ht="15.75" customHeight="1">
      <c r="B721" s="71"/>
    </row>
    <row r="722" spans="2:2" ht="15.75" customHeight="1">
      <c r="B722" s="71"/>
    </row>
    <row r="723" spans="2:2" ht="15.75" customHeight="1">
      <c r="B723" s="71"/>
    </row>
    <row r="724" spans="2:2" ht="15.75" customHeight="1">
      <c r="B724" s="71"/>
    </row>
    <row r="725" spans="2:2" ht="15.75" customHeight="1">
      <c r="B725" s="71"/>
    </row>
    <row r="726" spans="2:2" ht="15.75" customHeight="1">
      <c r="B726" s="71"/>
    </row>
    <row r="727" spans="2:2" ht="15.75" customHeight="1">
      <c r="B727" s="71"/>
    </row>
    <row r="728" spans="2:2" ht="15.75" customHeight="1">
      <c r="B728" s="71"/>
    </row>
    <row r="729" spans="2:2" ht="15.75" customHeight="1">
      <c r="B729" s="71"/>
    </row>
    <row r="730" spans="2:2" ht="15.75" customHeight="1">
      <c r="B730" s="71"/>
    </row>
    <row r="731" spans="2:2" ht="15.75" customHeight="1">
      <c r="B731" s="71"/>
    </row>
    <row r="732" spans="2:2" ht="15.75" customHeight="1">
      <c r="B732" s="71"/>
    </row>
    <row r="733" spans="2:2" ht="15.75" customHeight="1">
      <c r="B733" s="71"/>
    </row>
    <row r="734" spans="2:2" ht="15.75" customHeight="1">
      <c r="B734" s="71"/>
    </row>
    <row r="735" spans="2:2" ht="15.75" customHeight="1">
      <c r="B735" s="71"/>
    </row>
    <row r="736" spans="2:2" ht="15.75" customHeight="1">
      <c r="B736" s="71"/>
    </row>
    <row r="737" spans="2:2" ht="15.75" customHeight="1">
      <c r="B737" s="71"/>
    </row>
    <row r="738" spans="2:2" ht="15.75" customHeight="1">
      <c r="B738" s="71"/>
    </row>
    <row r="739" spans="2:2" ht="15.75" customHeight="1">
      <c r="B739" s="71"/>
    </row>
    <row r="740" spans="2:2" ht="15.75" customHeight="1">
      <c r="B740" s="71"/>
    </row>
    <row r="741" spans="2:2" ht="15.75" customHeight="1">
      <c r="B741" s="71"/>
    </row>
    <row r="742" spans="2:2" ht="15.75" customHeight="1">
      <c r="B742" s="71"/>
    </row>
    <row r="743" spans="2:2" ht="15.75" customHeight="1">
      <c r="B743" s="71"/>
    </row>
    <row r="744" spans="2:2" ht="15.75" customHeight="1">
      <c r="B744" s="71"/>
    </row>
    <row r="745" spans="2:2" ht="15.75" customHeight="1">
      <c r="B745" s="71"/>
    </row>
    <row r="746" spans="2:2" ht="15.75" customHeight="1">
      <c r="B746" s="71"/>
    </row>
    <row r="747" spans="2:2" ht="15.75" customHeight="1">
      <c r="B747" s="71"/>
    </row>
    <row r="748" spans="2:2" ht="15.75" customHeight="1">
      <c r="B748" s="71"/>
    </row>
    <row r="749" spans="2:2" ht="15.75" customHeight="1">
      <c r="B749" s="71"/>
    </row>
    <row r="750" spans="2:2" ht="15.75" customHeight="1">
      <c r="B750" s="71"/>
    </row>
    <row r="751" spans="2:2" ht="15.75" customHeight="1">
      <c r="B751" s="71"/>
    </row>
    <row r="752" spans="2:2" ht="15.75" customHeight="1">
      <c r="B752" s="71"/>
    </row>
    <row r="753" spans="2:2" ht="15.75" customHeight="1">
      <c r="B753" s="71"/>
    </row>
    <row r="754" spans="2:2" ht="15.75" customHeight="1">
      <c r="B754" s="71"/>
    </row>
    <row r="755" spans="2:2" ht="15.75" customHeight="1">
      <c r="B755" s="71"/>
    </row>
    <row r="756" spans="2:2" ht="15.75" customHeight="1">
      <c r="B756" s="71"/>
    </row>
    <row r="757" spans="2:2" ht="15.75" customHeight="1">
      <c r="B757" s="71"/>
    </row>
    <row r="758" spans="2:2" ht="15.75" customHeight="1">
      <c r="B758" s="71"/>
    </row>
    <row r="759" spans="2:2" ht="15.75" customHeight="1">
      <c r="B759" s="71"/>
    </row>
    <row r="760" spans="2:2" ht="15.75" customHeight="1">
      <c r="B760" s="71"/>
    </row>
    <row r="761" spans="2:2" ht="15.75" customHeight="1">
      <c r="B761" s="71"/>
    </row>
    <row r="762" spans="2:2" ht="15.75" customHeight="1">
      <c r="B762" s="71"/>
    </row>
    <row r="763" spans="2:2" ht="15.75" customHeight="1">
      <c r="B763" s="71"/>
    </row>
    <row r="764" spans="2:2" ht="15.75" customHeight="1">
      <c r="B764" s="71"/>
    </row>
    <row r="765" spans="2:2" ht="15.75" customHeight="1">
      <c r="B765" s="71"/>
    </row>
    <row r="766" spans="2:2" ht="15.75" customHeight="1">
      <c r="B766" s="71"/>
    </row>
    <row r="767" spans="2:2" ht="15.75" customHeight="1">
      <c r="B767" s="71"/>
    </row>
    <row r="768" spans="2:2" ht="15.75" customHeight="1">
      <c r="B768" s="71"/>
    </row>
    <row r="769" spans="2:2" ht="15.75" customHeight="1">
      <c r="B769" s="71"/>
    </row>
    <row r="770" spans="2:2" ht="15.75" customHeight="1">
      <c r="B770" s="71"/>
    </row>
    <row r="771" spans="2:2" ht="15.75" customHeight="1">
      <c r="B771" s="71"/>
    </row>
    <row r="772" spans="2:2" ht="15.75" customHeight="1">
      <c r="B772" s="71"/>
    </row>
    <row r="773" spans="2:2" ht="15.75" customHeight="1">
      <c r="B773" s="71"/>
    </row>
    <row r="774" spans="2:2" ht="15.75" customHeight="1">
      <c r="B774" s="71"/>
    </row>
    <row r="775" spans="2:2" ht="15.75" customHeight="1">
      <c r="B775" s="71"/>
    </row>
    <row r="776" spans="2:2" ht="15.75" customHeight="1">
      <c r="B776" s="71"/>
    </row>
    <row r="777" spans="2:2" ht="15.75" customHeight="1">
      <c r="B777" s="71"/>
    </row>
    <row r="778" spans="2:2" ht="15.75" customHeight="1">
      <c r="B778" s="71"/>
    </row>
    <row r="779" spans="2:2" ht="15.75" customHeight="1">
      <c r="B779" s="71"/>
    </row>
    <row r="780" spans="2:2" ht="15.75" customHeight="1">
      <c r="B780" s="71"/>
    </row>
    <row r="781" spans="2:2" ht="15.75" customHeight="1">
      <c r="B781" s="71"/>
    </row>
    <row r="782" spans="2:2" ht="15.75" customHeight="1">
      <c r="B782" s="71"/>
    </row>
    <row r="783" spans="2:2" ht="15.75" customHeight="1">
      <c r="B783" s="71"/>
    </row>
    <row r="784" spans="2:2" ht="15.75" customHeight="1">
      <c r="B784" s="71"/>
    </row>
    <row r="785" spans="2:2" ht="15.75" customHeight="1">
      <c r="B785" s="71"/>
    </row>
    <row r="786" spans="2:2" ht="15.75" customHeight="1">
      <c r="B786" s="71"/>
    </row>
    <row r="787" spans="2:2" ht="15.75" customHeight="1">
      <c r="B787" s="71"/>
    </row>
    <row r="788" spans="2:2" ht="15.75" customHeight="1">
      <c r="B788" s="71"/>
    </row>
    <row r="789" spans="2:2" ht="15.75" customHeight="1">
      <c r="B789" s="71"/>
    </row>
    <row r="790" spans="2:2" ht="15.75" customHeight="1">
      <c r="B790" s="71"/>
    </row>
    <row r="791" spans="2:2" ht="15.75" customHeight="1">
      <c r="B791" s="71"/>
    </row>
    <row r="792" spans="2:2" ht="15.75" customHeight="1">
      <c r="B792" s="71"/>
    </row>
    <row r="793" spans="2:2" ht="15.75" customHeight="1">
      <c r="B793" s="71"/>
    </row>
    <row r="794" spans="2:2" ht="15.75" customHeight="1">
      <c r="B794" s="71"/>
    </row>
    <row r="795" spans="2:2" ht="15.75" customHeight="1">
      <c r="B795" s="71"/>
    </row>
    <row r="796" spans="2:2" ht="15.75" customHeight="1">
      <c r="B796" s="71"/>
    </row>
    <row r="797" spans="2:2" ht="15.75" customHeight="1">
      <c r="B797" s="71"/>
    </row>
    <row r="798" spans="2:2" ht="15.75" customHeight="1">
      <c r="B798" s="71"/>
    </row>
    <row r="799" spans="2:2" ht="15.75" customHeight="1">
      <c r="B799" s="71"/>
    </row>
    <row r="800" spans="2:2" ht="15.75" customHeight="1">
      <c r="B800" s="71"/>
    </row>
    <row r="801" spans="2:2" ht="15.75" customHeight="1">
      <c r="B801" s="71"/>
    </row>
    <row r="802" spans="2:2" ht="15.75" customHeight="1">
      <c r="B802" s="71"/>
    </row>
    <row r="803" spans="2:2" ht="15.75" customHeight="1">
      <c r="B803" s="71"/>
    </row>
    <row r="804" spans="2:2" ht="15.75" customHeight="1">
      <c r="B804" s="71"/>
    </row>
    <row r="805" spans="2:2" ht="15.75" customHeight="1">
      <c r="B805" s="71"/>
    </row>
    <row r="806" spans="2:2" ht="15.75" customHeight="1">
      <c r="B806" s="71"/>
    </row>
    <row r="807" spans="2:2" ht="15.75" customHeight="1">
      <c r="B807" s="71"/>
    </row>
    <row r="808" spans="2:2" ht="15.75" customHeight="1">
      <c r="B808" s="71"/>
    </row>
    <row r="809" spans="2:2" ht="15.75" customHeight="1">
      <c r="B809" s="71"/>
    </row>
    <row r="810" spans="2:2" ht="15.75" customHeight="1">
      <c r="B810" s="71"/>
    </row>
    <row r="811" spans="2:2" ht="15.75" customHeight="1">
      <c r="B811" s="71"/>
    </row>
    <row r="812" spans="2:2" ht="15.75" customHeight="1">
      <c r="B812" s="71"/>
    </row>
    <row r="813" spans="2:2" ht="15.75" customHeight="1">
      <c r="B813" s="71"/>
    </row>
    <row r="814" spans="2:2" ht="15.75" customHeight="1">
      <c r="B814" s="71"/>
    </row>
    <row r="815" spans="2:2" ht="15.75" customHeight="1">
      <c r="B815" s="71"/>
    </row>
    <row r="816" spans="2:2" ht="15.75" customHeight="1">
      <c r="B816" s="71"/>
    </row>
    <row r="817" spans="2:2" ht="15.75" customHeight="1">
      <c r="B817" s="71"/>
    </row>
    <row r="818" spans="2:2" ht="15.75" customHeight="1">
      <c r="B818" s="71"/>
    </row>
    <row r="819" spans="2:2" ht="15.75" customHeight="1">
      <c r="B819" s="71"/>
    </row>
    <row r="820" spans="2:2" ht="15.75" customHeight="1">
      <c r="B820" s="71"/>
    </row>
    <row r="821" spans="2:2" ht="15.75" customHeight="1">
      <c r="B821" s="71"/>
    </row>
    <row r="822" spans="2:2" ht="15.75" customHeight="1">
      <c r="B822" s="71"/>
    </row>
    <row r="823" spans="2:2" ht="15.75" customHeight="1">
      <c r="B823" s="71"/>
    </row>
    <row r="824" spans="2:2" ht="15.75" customHeight="1">
      <c r="B824" s="71"/>
    </row>
    <row r="825" spans="2:2" ht="15.75" customHeight="1">
      <c r="B825" s="71"/>
    </row>
    <row r="826" spans="2:2" ht="15.75" customHeight="1">
      <c r="B826" s="71"/>
    </row>
    <row r="827" spans="2:2" ht="15.75" customHeight="1">
      <c r="B827" s="71"/>
    </row>
    <row r="828" spans="2:2" ht="15.75" customHeight="1">
      <c r="B828" s="71"/>
    </row>
    <row r="829" spans="2:2" ht="15.75" customHeight="1">
      <c r="B829" s="71"/>
    </row>
    <row r="830" spans="2:2" ht="15.75" customHeight="1">
      <c r="B830" s="71"/>
    </row>
    <row r="831" spans="2:2" ht="15.75" customHeight="1">
      <c r="B831" s="71"/>
    </row>
    <row r="832" spans="2:2" ht="15.75" customHeight="1">
      <c r="B832" s="71"/>
    </row>
    <row r="833" spans="2:2" ht="15.75" customHeight="1">
      <c r="B833" s="71"/>
    </row>
    <row r="834" spans="2:2" ht="15.75" customHeight="1">
      <c r="B834" s="71"/>
    </row>
    <row r="835" spans="2:2" ht="15.75" customHeight="1">
      <c r="B835" s="71"/>
    </row>
    <row r="836" spans="2:2" ht="15.75" customHeight="1">
      <c r="B836" s="71"/>
    </row>
    <row r="837" spans="2:2" ht="15.75" customHeight="1">
      <c r="B837" s="71"/>
    </row>
    <row r="838" spans="2:2" ht="15.75" customHeight="1">
      <c r="B838" s="71"/>
    </row>
    <row r="839" spans="2:2" ht="15.75" customHeight="1">
      <c r="B839" s="71"/>
    </row>
    <row r="840" spans="2:2" ht="15.75" customHeight="1">
      <c r="B840" s="71"/>
    </row>
    <row r="841" spans="2:2" ht="15.75" customHeight="1">
      <c r="B841" s="71"/>
    </row>
    <row r="842" spans="2:2" ht="15.75" customHeight="1">
      <c r="B842" s="71"/>
    </row>
    <row r="843" spans="2:2" ht="15.75" customHeight="1">
      <c r="B843" s="71"/>
    </row>
    <row r="844" spans="2:2" ht="15.75" customHeight="1">
      <c r="B844" s="71"/>
    </row>
    <row r="845" spans="2:2" ht="15.75" customHeight="1">
      <c r="B845" s="71"/>
    </row>
    <row r="846" spans="2:2" ht="15.75" customHeight="1">
      <c r="B846" s="71"/>
    </row>
    <row r="847" spans="2:2" ht="15.75" customHeight="1">
      <c r="B847" s="71"/>
    </row>
    <row r="848" spans="2:2" ht="15.75" customHeight="1">
      <c r="B848" s="71"/>
    </row>
    <row r="849" spans="2:2" ht="15.75" customHeight="1">
      <c r="B849" s="71"/>
    </row>
    <row r="850" spans="2:2" ht="15.75" customHeight="1">
      <c r="B850" s="71"/>
    </row>
    <row r="851" spans="2:2" ht="15.75" customHeight="1">
      <c r="B851" s="71"/>
    </row>
    <row r="852" spans="2:2" ht="15.75" customHeight="1">
      <c r="B852" s="71"/>
    </row>
    <row r="853" spans="2:2" ht="15.75" customHeight="1">
      <c r="B853" s="71"/>
    </row>
    <row r="854" spans="2:2" ht="15.75" customHeight="1">
      <c r="B854" s="71"/>
    </row>
    <row r="855" spans="2:2" ht="15.75" customHeight="1">
      <c r="B855" s="71"/>
    </row>
    <row r="856" spans="2:2" ht="15.75" customHeight="1">
      <c r="B856" s="71"/>
    </row>
    <row r="857" spans="2:2" ht="15.75" customHeight="1">
      <c r="B857" s="71"/>
    </row>
    <row r="858" spans="2:2" ht="15.75" customHeight="1">
      <c r="B858" s="71"/>
    </row>
    <row r="859" spans="2:2" ht="15.75" customHeight="1">
      <c r="B859" s="71"/>
    </row>
    <row r="860" spans="2:2" ht="15.75" customHeight="1">
      <c r="B860" s="71"/>
    </row>
    <row r="861" spans="2:2" ht="15.75" customHeight="1">
      <c r="B861" s="71"/>
    </row>
    <row r="862" spans="2:2" ht="15.75" customHeight="1">
      <c r="B862" s="71"/>
    </row>
    <row r="863" spans="2:2" ht="15.75" customHeight="1">
      <c r="B863" s="71"/>
    </row>
    <row r="864" spans="2:2" ht="15.75" customHeight="1">
      <c r="B864" s="71"/>
    </row>
    <row r="865" spans="2:2" ht="15.75" customHeight="1">
      <c r="B865" s="71"/>
    </row>
    <row r="866" spans="2:2" ht="15.75" customHeight="1">
      <c r="B866" s="71"/>
    </row>
    <row r="867" spans="2:2" ht="15.75" customHeight="1">
      <c r="B867" s="71"/>
    </row>
    <row r="868" spans="2:2" ht="15.75" customHeight="1">
      <c r="B868" s="71"/>
    </row>
    <row r="869" spans="2:2" ht="15.75" customHeight="1">
      <c r="B869" s="71"/>
    </row>
    <row r="870" spans="2:2" ht="15.75" customHeight="1">
      <c r="B870" s="71"/>
    </row>
    <row r="871" spans="2:2" ht="15.75" customHeight="1">
      <c r="B871" s="71"/>
    </row>
    <row r="872" spans="2:2" ht="15.75" customHeight="1">
      <c r="B872" s="71"/>
    </row>
    <row r="873" spans="2:2" ht="15.75" customHeight="1">
      <c r="B873" s="71"/>
    </row>
    <row r="874" spans="2:2" ht="15.75" customHeight="1">
      <c r="B874" s="71"/>
    </row>
    <row r="875" spans="2:2" ht="15.75" customHeight="1">
      <c r="B875" s="71"/>
    </row>
    <row r="876" spans="2:2" ht="15.75" customHeight="1">
      <c r="B876" s="71"/>
    </row>
    <row r="877" spans="2:2" ht="15.75" customHeight="1">
      <c r="B877" s="71"/>
    </row>
    <row r="878" spans="2:2" ht="15.75" customHeight="1">
      <c r="B878" s="71"/>
    </row>
    <row r="879" spans="2:2" ht="15.75" customHeight="1">
      <c r="B879" s="71"/>
    </row>
    <row r="880" spans="2:2" ht="15.75" customHeight="1">
      <c r="B880" s="71"/>
    </row>
    <row r="881" spans="2:2" ht="15.75" customHeight="1">
      <c r="B881" s="71"/>
    </row>
    <row r="882" spans="2:2" ht="15.75" customHeight="1">
      <c r="B882" s="71"/>
    </row>
    <row r="883" spans="2:2" ht="15.75" customHeight="1">
      <c r="B883" s="71"/>
    </row>
    <row r="884" spans="2:2" ht="15.75" customHeight="1">
      <c r="B884" s="71"/>
    </row>
    <row r="885" spans="2:2" ht="15.75" customHeight="1">
      <c r="B885" s="71"/>
    </row>
    <row r="886" spans="2:2" ht="15.75" customHeight="1">
      <c r="B886" s="71"/>
    </row>
    <row r="887" spans="2:2" ht="15.75" customHeight="1">
      <c r="B887" s="71"/>
    </row>
    <row r="888" spans="2:2" ht="15.75" customHeight="1">
      <c r="B888" s="71"/>
    </row>
    <row r="889" spans="2:2" ht="15.75" customHeight="1">
      <c r="B889" s="71"/>
    </row>
    <row r="890" spans="2:2" ht="15.75" customHeight="1">
      <c r="B890" s="71"/>
    </row>
    <row r="891" spans="2:2" ht="15.75" customHeight="1">
      <c r="B891" s="71"/>
    </row>
    <row r="892" spans="2:2" ht="15.75" customHeight="1">
      <c r="B892" s="71"/>
    </row>
    <row r="893" spans="2:2" ht="15.75" customHeight="1">
      <c r="B893" s="71"/>
    </row>
    <row r="894" spans="2:2" ht="15.75" customHeight="1">
      <c r="B894" s="71"/>
    </row>
    <row r="895" spans="2:2" ht="15.75" customHeight="1">
      <c r="B895" s="71"/>
    </row>
    <row r="896" spans="2:2" ht="15.75" customHeight="1">
      <c r="B896" s="71"/>
    </row>
    <row r="897" spans="2:2" ht="15.75" customHeight="1">
      <c r="B897" s="71"/>
    </row>
    <row r="898" spans="2:2" ht="15.75" customHeight="1">
      <c r="B898" s="71"/>
    </row>
    <row r="899" spans="2:2" ht="15.75" customHeight="1">
      <c r="B899" s="71"/>
    </row>
    <row r="900" spans="2:2" ht="15.75" customHeight="1">
      <c r="B900" s="71"/>
    </row>
    <row r="901" spans="2:2" ht="15.75" customHeight="1">
      <c r="B901" s="71"/>
    </row>
    <row r="902" spans="2:2" ht="15.75" customHeight="1">
      <c r="B902" s="71"/>
    </row>
    <row r="903" spans="2:2" ht="15.75" customHeight="1">
      <c r="B903" s="71"/>
    </row>
    <row r="904" spans="2:2" ht="15.75" customHeight="1">
      <c r="B904" s="71"/>
    </row>
    <row r="905" spans="2:2" ht="15.75" customHeight="1">
      <c r="B905" s="71"/>
    </row>
    <row r="906" spans="2:2" ht="15.75" customHeight="1">
      <c r="B906" s="71"/>
    </row>
    <row r="907" spans="2:2" ht="15.75" customHeight="1">
      <c r="B907" s="71"/>
    </row>
    <row r="908" spans="2:2" ht="15.75" customHeight="1">
      <c r="B908" s="71"/>
    </row>
    <row r="909" spans="2:2" ht="15.75" customHeight="1">
      <c r="B909" s="71"/>
    </row>
    <row r="910" spans="2:2" ht="15.75" customHeight="1">
      <c r="B910" s="71"/>
    </row>
    <row r="911" spans="2:2" ht="15.75" customHeight="1">
      <c r="B911" s="71"/>
    </row>
    <row r="912" spans="2:2" ht="15.75" customHeight="1">
      <c r="B912" s="71"/>
    </row>
    <row r="913" spans="2:2" ht="15.75" customHeight="1">
      <c r="B913" s="71"/>
    </row>
    <row r="914" spans="2:2" ht="15.75" customHeight="1">
      <c r="B914" s="71"/>
    </row>
    <row r="915" spans="2:2" ht="15.75" customHeight="1">
      <c r="B915" s="71"/>
    </row>
    <row r="916" spans="2:2" ht="15.75" customHeight="1">
      <c r="B916" s="71"/>
    </row>
    <row r="917" spans="2:2" ht="15.75" customHeight="1">
      <c r="B917" s="71"/>
    </row>
    <row r="918" spans="2:2" ht="15.75" customHeight="1">
      <c r="B918" s="71"/>
    </row>
    <row r="919" spans="2:2" ht="15.75" customHeight="1">
      <c r="B919" s="71"/>
    </row>
    <row r="920" spans="2:2" ht="15.75" customHeight="1">
      <c r="B920" s="71"/>
    </row>
    <row r="921" spans="2:2" ht="15.75" customHeight="1">
      <c r="B921" s="71"/>
    </row>
    <row r="922" spans="2:2" ht="15.75" customHeight="1">
      <c r="B922" s="71"/>
    </row>
    <row r="923" spans="2:2" ht="15.75" customHeight="1">
      <c r="B923" s="71"/>
    </row>
    <row r="924" spans="2:2" ht="15.75" customHeight="1">
      <c r="B924" s="71"/>
    </row>
    <row r="925" spans="2:2" ht="15.75" customHeight="1">
      <c r="B925" s="71"/>
    </row>
    <row r="926" spans="2:2" ht="15.75" customHeight="1">
      <c r="B926" s="71"/>
    </row>
    <row r="927" spans="2:2" ht="15.75" customHeight="1">
      <c r="B927" s="71"/>
    </row>
    <row r="928" spans="2:2" ht="15.75" customHeight="1">
      <c r="B928" s="71"/>
    </row>
    <row r="929" spans="2:2" ht="15.75" customHeight="1">
      <c r="B929" s="71"/>
    </row>
    <row r="930" spans="2:2" ht="15.75" customHeight="1">
      <c r="B930" s="71"/>
    </row>
    <row r="931" spans="2:2" ht="15.75" customHeight="1">
      <c r="B931" s="71"/>
    </row>
    <row r="932" spans="2:2" ht="15.75" customHeight="1">
      <c r="B932" s="71"/>
    </row>
    <row r="933" spans="2:2" ht="15.75" customHeight="1">
      <c r="B933" s="71"/>
    </row>
    <row r="934" spans="2:2" ht="15.75" customHeight="1">
      <c r="B934" s="71"/>
    </row>
    <row r="935" spans="2:2" ht="15.75" customHeight="1">
      <c r="B935" s="71"/>
    </row>
    <row r="936" spans="2:2" ht="15.75" customHeight="1">
      <c r="B936" s="71"/>
    </row>
    <row r="937" spans="2:2" ht="15.75" customHeight="1">
      <c r="B937" s="71"/>
    </row>
    <row r="938" spans="2:2" ht="15.75" customHeight="1">
      <c r="B938" s="71"/>
    </row>
    <row r="939" spans="2:2" ht="15.75" customHeight="1">
      <c r="B939" s="71"/>
    </row>
    <row r="940" spans="2:2" ht="15.75" customHeight="1">
      <c r="B940" s="71"/>
    </row>
    <row r="941" spans="2:2" ht="15.75" customHeight="1">
      <c r="B941" s="71"/>
    </row>
    <row r="942" spans="2:2" ht="15.75" customHeight="1">
      <c r="B942" s="71"/>
    </row>
    <row r="943" spans="2:2" ht="15.75" customHeight="1">
      <c r="B943" s="71"/>
    </row>
    <row r="944" spans="2:2" ht="15.75" customHeight="1">
      <c r="B944" s="71"/>
    </row>
    <row r="945" spans="2:2" ht="15.75" customHeight="1">
      <c r="B945" s="71"/>
    </row>
    <row r="946" spans="2:2" ht="15.75" customHeight="1">
      <c r="B946" s="71"/>
    </row>
    <row r="947" spans="2:2" ht="15.75" customHeight="1">
      <c r="B947" s="71"/>
    </row>
    <row r="948" spans="2:2" ht="15.75" customHeight="1">
      <c r="B948" s="71"/>
    </row>
    <row r="949" spans="2:2" ht="15.75" customHeight="1">
      <c r="B949" s="71"/>
    </row>
    <row r="950" spans="2:2" ht="15.75" customHeight="1">
      <c r="B950" s="71"/>
    </row>
    <row r="951" spans="2:2" ht="15.75" customHeight="1">
      <c r="B951" s="71"/>
    </row>
    <row r="952" spans="2:2" ht="15.75" customHeight="1">
      <c r="B952" s="71"/>
    </row>
    <row r="953" spans="2:2" ht="15.75" customHeight="1">
      <c r="B953" s="71"/>
    </row>
    <row r="954" spans="2:2" ht="15.75" customHeight="1">
      <c r="B954" s="71"/>
    </row>
    <row r="955" spans="2:2" ht="15.75" customHeight="1">
      <c r="B955" s="71"/>
    </row>
    <row r="956" spans="2:2" ht="15.75" customHeight="1">
      <c r="B956" s="71"/>
    </row>
    <row r="957" spans="2:2" ht="15.75" customHeight="1">
      <c r="B957" s="71"/>
    </row>
    <row r="958" spans="2:2" ht="15.75" customHeight="1">
      <c r="B958" s="71"/>
    </row>
    <row r="959" spans="2:2" ht="15.75" customHeight="1">
      <c r="B959" s="71"/>
    </row>
    <row r="960" spans="2:2" ht="15.75" customHeight="1">
      <c r="B960" s="71"/>
    </row>
    <row r="961" spans="2:2" ht="15.75" customHeight="1">
      <c r="B961" s="71"/>
    </row>
    <row r="962" spans="2:2" ht="15.75" customHeight="1">
      <c r="B962" s="71"/>
    </row>
    <row r="963" spans="2:2" ht="15.75" customHeight="1">
      <c r="B963" s="71"/>
    </row>
    <row r="964" spans="2:2" ht="15.75" customHeight="1">
      <c r="B964" s="71"/>
    </row>
    <row r="965" spans="2:2" ht="15.75" customHeight="1">
      <c r="B965" s="71"/>
    </row>
    <row r="966" spans="2:2" ht="15.75" customHeight="1">
      <c r="B966" s="71"/>
    </row>
    <row r="967" spans="2:2" ht="15.75" customHeight="1">
      <c r="B967" s="71"/>
    </row>
    <row r="968" spans="2:2" ht="15.75" customHeight="1">
      <c r="B968" s="71"/>
    </row>
    <row r="969" spans="2:2" ht="15.75" customHeight="1">
      <c r="B969" s="71"/>
    </row>
    <row r="970" spans="2:2" ht="15.75" customHeight="1">
      <c r="B970" s="71"/>
    </row>
    <row r="971" spans="2:2" ht="15.75" customHeight="1">
      <c r="B971" s="71"/>
    </row>
    <row r="972" spans="2:2" ht="15.75" customHeight="1">
      <c r="B972" s="71"/>
    </row>
    <row r="973" spans="2:2" ht="15.75" customHeight="1">
      <c r="B973" s="71"/>
    </row>
    <row r="974" spans="2:2" ht="15.75" customHeight="1">
      <c r="B974" s="71"/>
    </row>
    <row r="975" spans="2:2" ht="15.75" customHeight="1">
      <c r="B975" s="71"/>
    </row>
    <row r="976" spans="2:2" ht="15.75" customHeight="1">
      <c r="B976" s="71"/>
    </row>
    <row r="977" spans="2:2" ht="15.75" customHeight="1">
      <c r="B977" s="71"/>
    </row>
    <row r="978" spans="2:2" ht="15.75" customHeight="1">
      <c r="B978" s="71"/>
    </row>
    <row r="979" spans="2:2" ht="15.75" customHeight="1">
      <c r="B979" s="71"/>
    </row>
    <row r="980" spans="2:2" ht="15.75" customHeight="1">
      <c r="B980" s="71"/>
    </row>
    <row r="981" spans="2:2" ht="15.75" customHeight="1">
      <c r="B981" s="71"/>
    </row>
    <row r="982" spans="2:2" ht="15.75" customHeight="1">
      <c r="B982" s="71"/>
    </row>
    <row r="983" spans="2:2" ht="15.75" customHeight="1">
      <c r="B983" s="71"/>
    </row>
    <row r="984" spans="2:2" ht="15.75" customHeight="1">
      <c r="B984" s="71"/>
    </row>
    <row r="985" spans="2:2" ht="15.75" customHeight="1">
      <c r="B985" s="71"/>
    </row>
    <row r="986" spans="2:2" ht="15.75" customHeight="1">
      <c r="B986" s="71"/>
    </row>
    <row r="987" spans="2:2" ht="15.75" customHeight="1">
      <c r="B987" s="71"/>
    </row>
    <row r="988" spans="2:2" ht="15.75" customHeight="1">
      <c r="B988" s="71"/>
    </row>
    <row r="989" spans="2:2" ht="15.75" customHeight="1">
      <c r="B989" s="71"/>
    </row>
    <row r="990" spans="2:2" ht="15.75" customHeight="1">
      <c r="B990" s="71"/>
    </row>
    <row r="991" spans="2:2" ht="15.75" customHeight="1">
      <c r="B991" s="71"/>
    </row>
    <row r="992" spans="2:2" ht="15.75" customHeight="1">
      <c r="B992" s="71"/>
    </row>
    <row r="993" spans="2:2" ht="15.75" customHeight="1">
      <c r="B993" s="71"/>
    </row>
    <row r="994" spans="2:2" ht="15.75" customHeight="1">
      <c r="B994" s="71"/>
    </row>
    <row r="995" spans="2:2" ht="15.75" customHeight="1">
      <c r="B995" s="71"/>
    </row>
    <row r="996" spans="2:2" ht="15.75" customHeight="1">
      <c r="B996" s="71"/>
    </row>
    <row r="997" spans="2:2" ht="15.75" customHeight="1">
      <c r="B997" s="71"/>
    </row>
    <row r="998" spans="2:2" ht="15.75" customHeight="1">
      <c r="B998" s="71"/>
    </row>
    <row r="999" spans="2:2" ht="15.75" customHeight="1">
      <c r="B999" s="71"/>
    </row>
    <row r="1000" spans="2:2" ht="15.75" customHeight="1">
      <c r="B1000" s="71"/>
    </row>
  </sheetData>
  <mergeCells count="68">
    <mergeCell ref="A8:A11"/>
    <mergeCell ref="B8:B11"/>
    <mergeCell ref="B1:F1"/>
    <mergeCell ref="J1:T1"/>
    <mergeCell ref="B2:F2"/>
    <mergeCell ref="J2:T2"/>
    <mergeCell ref="B4:S4"/>
    <mergeCell ref="Q8:Q11"/>
    <mergeCell ref="C9:C11"/>
    <mergeCell ref="D9:D11"/>
    <mergeCell ref="E9:E11"/>
    <mergeCell ref="F9:I9"/>
    <mergeCell ref="F10:F11"/>
    <mergeCell ref="G10:G11"/>
    <mergeCell ref="H10:H11"/>
    <mergeCell ref="I10:I11"/>
    <mergeCell ref="J9:M9"/>
    <mergeCell ref="J10:J11"/>
    <mergeCell ref="K10:K11"/>
    <mergeCell ref="L10:L11"/>
    <mergeCell ref="M10:M11"/>
    <mergeCell ref="E5:M5"/>
    <mergeCell ref="C8:M8"/>
    <mergeCell ref="N8:N11"/>
    <mergeCell ref="O8:O11"/>
    <mergeCell ref="P8:P11"/>
    <mergeCell ref="AG27:AH27"/>
    <mergeCell ref="V30:AA30"/>
    <mergeCell ref="V31:W31"/>
    <mergeCell ref="X31:Y31"/>
    <mergeCell ref="Z31:AA31"/>
    <mergeCell ref="W36:X36"/>
    <mergeCell ref="Y36:Z36"/>
    <mergeCell ref="AA36:AB36"/>
    <mergeCell ref="AC27:AD27"/>
    <mergeCell ref="AE27:AF27"/>
    <mergeCell ref="V25:AA25"/>
    <mergeCell ref="V26:W26"/>
    <mergeCell ref="X26:Y26"/>
    <mergeCell ref="Z26:AA26"/>
    <mergeCell ref="AC26:AH26"/>
    <mergeCell ref="V20:AA20"/>
    <mergeCell ref="AC20:AH20"/>
    <mergeCell ref="V21:W21"/>
    <mergeCell ref="X21:Y21"/>
    <mergeCell ref="Z21:AA21"/>
    <mergeCell ref="AG21:AH21"/>
    <mergeCell ref="AC21:AD21"/>
    <mergeCell ref="AE21:AF21"/>
    <mergeCell ref="V15:AA15"/>
    <mergeCell ref="AC15:AH15"/>
    <mergeCell ref="V16:W16"/>
    <mergeCell ref="X16:Y16"/>
    <mergeCell ref="Z16:AA16"/>
    <mergeCell ref="AG16:AH16"/>
    <mergeCell ref="AC16:AD16"/>
    <mergeCell ref="AE16:AF16"/>
    <mergeCell ref="AE11:AF11"/>
    <mergeCell ref="AG11:AH11"/>
    <mergeCell ref="R8:S11"/>
    <mergeCell ref="T8:T11"/>
    <mergeCell ref="X8:AF8"/>
    <mergeCell ref="V10:AA10"/>
    <mergeCell ref="AC10:AH10"/>
    <mergeCell ref="V11:W11"/>
    <mergeCell ref="X11:Y11"/>
    <mergeCell ref="Z11:AA11"/>
    <mergeCell ref="AC11:AD11"/>
  </mergeCells>
  <dataValidations count="1">
    <dataValidation type="decimal" allowBlank="1" showDropDown="1" showInputMessage="1" showErrorMessage="1" prompt="Nhập số nằm trong khoảng 0 và 10 (Nhập điểm lẻ bằng dấu phẩy)" sqref="C12:H42 J12:L42 N12:P42 O43">
      <formula1>0</formula1>
      <formula2>10</formula2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0C4DE"/>
    <outlinePr summaryBelow="0" summaryRight="0"/>
  </sheetPr>
  <dimension ref="A1:AR1000"/>
  <sheetViews>
    <sheetView showGridLines="0" topLeftCell="A10" workbookViewId="0"/>
  </sheetViews>
  <sheetFormatPr defaultColWidth="14.42578125" defaultRowHeight="15" customHeight="1"/>
  <cols>
    <col min="1" max="1" width="3.42578125" customWidth="1"/>
    <col min="2" max="2" width="30.140625" customWidth="1"/>
    <col min="3" max="3" width="5.5703125" customWidth="1"/>
    <col min="4" max="4" width="5.140625" customWidth="1"/>
    <col min="5" max="5" width="4.85546875" customWidth="1"/>
    <col min="6" max="6" width="5" customWidth="1"/>
    <col min="7" max="8" width="5.42578125" customWidth="1"/>
    <col min="9" max="9" width="5.5703125" customWidth="1"/>
    <col min="10" max="10" width="5" customWidth="1"/>
    <col min="11" max="11" width="4.7109375" customWidth="1"/>
    <col min="12" max="12" width="4.28515625" customWidth="1"/>
    <col min="13" max="13" width="5.140625" customWidth="1"/>
    <col min="14" max="14" width="8.42578125" customWidth="1"/>
    <col min="15" max="15" width="7.28515625" customWidth="1"/>
    <col min="16" max="16" width="6.85546875" customWidth="1"/>
    <col min="17" max="17" width="9.85546875" customWidth="1"/>
    <col min="18" max="18" width="6.28515625" customWidth="1"/>
    <col min="19" max="19" width="5.7109375" customWidth="1"/>
    <col min="20" max="20" width="9.140625" customWidth="1"/>
    <col min="21" max="21" width="4.85546875" customWidth="1"/>
    <col min="22" max="22" width="9.140625" customWidth="1"/>
    <col min="23" max="23" width="10.140625" customWidth="1"/>
    <col min="24" max="24" width="9.140625" customWidth="1"/>
    <col min="25" max="25" width="10.140625" customWidth="1"/>
    <col min="26" max="26" width="9.140625" customWidth="1"/>
    <col min="27" max="27" width="10.140625" customWidth="1"/>
    <col min="28" max="29" width="9.140625" customWidth="1"/>
    <col min="30" max="30" width="10.140625" customWidth="1"/>
    <col min="31" max="44" width="9.140625" customWidth="1"/>
  </cols>
  <sheetData>
    <row r="1" spans="1:44" ht="16.5" customHeight="1">
      <c r="A1" s="1"/>
      <c r="B1" s="173" t="s">
        <v>0</v>
      </c>
      <c r="C1" s="163"/>
      <c r="D1" s="163"/>
      <c r="E1" s="163"/>
      <c r="F1" s="163"/>
      <c r="G1" s="2"/>
      <c r="H1" s="2"/>
      <c r="I1" s="2"/>
      <c r="J1" s="174" t="s">
        <v>1</v>
      </c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customHeight="1">
      <c r="A2" s="2"/>
      <c r="B2" s="174" t="s">
        <v>2</v>
      </c>
      <c r="C2" s="163"/>
      <c r="D2" s="163"/>
      <c r="E2" s="163"/>
      <c r="F2" s="163"/>
      <c r="G2" s="2"/>
      <c r="H2" s="2"/>
      <c r="I2" s="2"/>
      <c r="J2" s="174" t="s">
        <v>3</v>
      </c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>
      <c r="A3" s="4"/>
      <c r="B3" s="5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customHeight="1">
      <c r="A4" s="4"/>
      <c r="B4" s="175" t="s">
        <v>4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8.75" customHeight="1">
      <c r="A5" s="4"/>
      <c r="B5" s="55"/>
      <c r="C5" s="3"/>
      <c r="D5" s="5"/>
      <c r="E5" s="170" t="s">
        <v>227</v>
      </c>
      <c r="F5" s="163"/>
      <c r="G5" s="163"/>
      <c r="H5" s="163"/>
      <c r="I5" s="163"/>
      <c r="J5" s="163"/>
      <c r="K5" s="163"/>
      <c r="L5" s="163"/>
      <c r="M5" s="16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3" customHeight="1">
      <c r="A6" s="4"/>
      <c r="B6" s="55"/>
      <c r="C6" s="3"/>
      <c r="D6" s="5"/>
      <c r="E6" s="5"/>
      <c r="F6" s="3"/>
      <c r="G6" s="3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3" customHeight="1">
      <c r="A7" s="3"/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.5">
      <c r="A8" s="159" t="s">
        <v>6</v>
      </c>
      <c r="B8" s="159" t="s">
        <v>7</v>
      </c>
      <c r="C8" s="171" t="s">
        <v>8</v>
      </c>
      <c r="D8" s="165"/>
      <c r="E8" s="165"/>
      <c r="F8" s="165"/>
      <c r="G8" s="165"/>
      <c r="H8" s="165"/>
      <c r="I8" s="165"/>
      <c r="J8" s="165"/>
      <c r="K8" s="165"/>
      <c r="L8" s="165"/>
      <c r="M8" s="151"/>
      <c r="N8" s="172" t="s">
        <v>9</v>
      </c>
      <c r="O8" s="172" t="s">
        <v>10</v>
      </c>
      <c r="P8" s="172" t="s">
        <v>11</v>
      </c>
      <c r="Q8" s="172" t="s">
        <v>12</v>
      </c>
      <c r="R8" s="153" t="s">
        <v>13</v>
      </c>
      <c r="S8" s="154"/>
      <c r="T8" s="159" t="s">
        <v>14</v>
      </c>
      <c r="U8" s="3"/>
      <c r="V8" s="3"/>
      <c r="W8" s="3"/>
      <c r="X8" s="162" t="s">
        <v>15</v>
      </c>
      <c r="Y8" s="163"/>
      <c r="Z8" s="163"/>
      <c r="AA8" s="163"/>
      <c r="AB8" s="163"/>
      <c r="AC8" s="163"/>
      <c r="AD8" s="163"/>
      <c r="AE8" s="163"/>
      <c r="AF8" s="16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.5">
      <c r="A9" s="160"/>
      <c r="B9" s="160"/>
      <c r="C9" s="159" t="s">
        <v>16</v>
      </c>
      <c r="D9" s="159" t="s">
        <v>17</v>
      </c>
      <c r="E9" s="159" t="s">
        <v>18</v>
      </c>
      <c r="F9" s="171" t="s">
        <v>19</v>
      </c>
      <c r="G9" s="165"/>
      <c r="H9" s="165"/>
      <c r="I9" s="151"/>
      <c r="J9" s="171" t="s">
        <v>20</v>
      </c>
      <c r="K9" s="165"/>
      <c r="L9" s="165"/>
      <c r="M9" s="151"/>
      <c r="N9" s="160"/>
      <c r="O9" s="160"/>
      <c r="P9" s="160"/>
      <c r="Q9" s="160"/>
      <c r="R9" s="155"/>
      <c r="S9" s="156"/>
      <c r="T9" s="16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>
      <c r="A10" s="160"/>
      <c r="B10" s="160"/>
      <c r="C10" s="160"/>
      <c r="D10" s="160"/>
      <c r="E10" s="160"/>
      <c r="F10" s="159" t="s">
        <v>21</v>
      </c>
      <c r="G10" s="159" t="s">
        <v>22</v>
      </c>
      <c r="H10" s="159" t="s">
        <v>23</v>
      </c>
      <c r="I10" s="159" t="s">
        <v>24</v>
      </c>
      <c r="J10" s="159" t="s">
        <v>25</v>
      </c>
      <c r="K10" s="159" t="s">
        <v>26</v>
      </c>
      <c r="L10" s="159" t="s">
        <v>27</v>
      </c>
      <c r="M10" s="159" t="s">
        <v>24</v>
      </c>
      <c r="N10" s="160"/>
      <c r="O10" s="160"/>
      <c r="P10" s="160"/>
      <c r="Q10" s="160"/>
      <c r="R10" s="155"/>
      <c r="S10" s="156"/>
      <c r="T10" s="160"/>
      <c r="U10" s="3"/>
      <c r="V10" s="164" t="s">
        <v>16</v>
      </c>
      <c r="W10" s="165"/>
      <c r="X10" s="165"/>
      <c r="Y10" s="165"/>
      <c r="Z10" s="165"/>
      <c r="AA10" s="151"/>
      <c r="AB10" s="3"/>
      <c r="AC10" s="164" t="s">
        <v>28</v>
      </c>
      <c r="AD10" s="165"/>
      <c r="AE10" s="165"/>
      <c r="AF10" s="165"/>
      <c r="AG10" s="165"/>
      <c r="AH10" s="151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0.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57"/>
      <c r="S11" s="158"/>
      <c r="T11" s="161"/>
      <c r="U11" s="3"/>
      <c r="V11" s="166" t="s">
        <v>29</v>
      </c>
      <c r="W11" s="151"/>
      <c r="X11" s="150" t="s">
        <v>30</v>
      </c>
      <c r="Y11" s="151"/>
      <c r="Z11" s="152" t="s">
        <v>31</v>
      </c>
      <c r="AA11" s="151"/>
      <c r="AB11" s="3"/>
      <c r="AC11" s="166" t="s">
        <v>29</v>
      </c>
      <c r="AD11" s="151"/>
      <c r="AE11" s="150" t="s">
        <v>30</v>
      </c>
      <c r="AF11" s="151"/>
      <c r="AG11" s="152" t="s">
        <v>31</v>
      </c>
      <c r="AH11" s="151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.5">
      <c r="A12" s="6">
        <v>1</v>
      </c>
      <c r="B12" s="95" t="s">
        <v>228</v>
      </c>
      <c r="C12" s="35">
        <v>3</v>
      </c>
      <c r="D12" s="35">
        <v>8.3000000000000007</v>
      </c>
      <c r="E12" s="35">
        <v>6.6</v>
      </c>
      <c r="F12" s="35"/>
      <c r="G12" s="35"/>
      <c r="H12" s="35"/>
      <c r="I12" s="9" t="str">
        <f t="shared" ref="I12:I48" si="0">IF(OR(F12="",G12="",H12=""),"",AVERAGE(F12:H12))</f>
        <v/>
      </c>
      <c r="J12" s="35">
        <v>4</v>
      </c>
      <c r="K12" s="35">
        <v>6.75</v>
      </c>
      <c r="L12" s="35">
        <v>6.25</v>
      </c>
      <c r="M12" s="9">
        <f t="shared" ref="M12:M45" si="1">IF(OR(J12="",K12="",L12=""),"",AVERAGE(J12:L12))</f>
        <v>5.666666666666667</v>
      </c>
      <c r="N12" s="87">
        <v>8.1999999999999993</v>
      </c>
      <c r="O12" s="61">
        <v>2</v>
      </c>
      <c r="P12" s="12"/>
      <c r="Q12" s="13">
        <f t="shared" ref="Q12:Q45" si="2">ROUND(IF(OR(C12="",D12="",E12=""),"",((((SUM(C12:E12)+IF(OR(I12=""),M12,I12)+O12)/4)*7+N12*3)/10)+P12),1)</f>
        <v>6.9</v>
      </c>
      <c r="R12" s="37" t="str">
        <f t="shared" ref="R12:R48" si="3">IF(I12="","",IF(AND(Q12&gt;=5,C12&gt;1,D12&gt;1,E12&gt;1,F12&gt;1,G12&gt;1,H12&gt;1),"Đậu","Hỏng"))</f>
        <v/>
      </c>
      <c r="S12" s="15" t="str">
        <f t="shared" ref="S12:S48" si="4">IF(M12="","",IF(AND(Q12&gt;=5,C12&gt;1,D12&gt;1,E12&gt;1,J12&gt;1,K12&gt;1,L12&gt;1),"Đậu","Hỏng"))</f>
        <v>Đậu</v>
      </c>
      <c r="T12" s="16"/>
      <c r="U12" s="3"/>
      <c r="V12" s="6" t="s">
        <v>33</v>
      </c>
      <c r="W12" s="6" t="s">
        <v>34</v>
      </c>
      <c r="X12" s="6" t="s">
        <v>33</v>
      </c>
      <c r="Y12" s="6" t="s">
        <v>34</v>
      </c>
      <c r="Z12" s="6" t="s">
        <v>33</v>
      </c>
      <c r="AA12" s="6" t="s">
        <v>34</v>
      </c>
      <c r="AB12" s="3"/>
      <c r="AC12" s="6" t="s">
        <v>33</v>
      </c>
      <c r="AD12" s="6" t="s">
        <v>34</v>
      </c>
      <c r="AE12" s="6" t="s">
        <v>33</v>
      </c>
      <c r="AF12" s="6" t="s">
        <v>34</v>
      </c>
      <c r="AG12" s="6" t="s">
        <v>33</v>
      </c>
      <c r="AH12" s="6" t="s">
        <v>34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.5">
      <c r="A13" s="6">
        <v>2</v>
      </c>
      <c r="B13" s="96" t="s">
        <v>229</v>
      </c>
      <c r="C13" s="35">
        <v>3.4</v>
      </c>
      <c r="D13" s="35">
        <v>7.3</v>
      </c>
      <c r="E13" s="35">
        <v>2.4</v>
      </c>
      <c r="F13" s="35"/>
      <c r="G13" s="35"/>
      <c r="H13" s="35"/>
      <c r="I13" s="9" t="str">
        <f t="shared" si="0"/>
        <v/>
      </c>
      <c r="J13" s="35">
        <v>3.75</v>
      </c>
      <c r="K13" s="35">
        <v>4</v>
      </c>
      <c r="L13" s="35">
        <v>5.25</v>
      </c>
      <c r="M13" s="9">
        <f t="shared" si="1"/>
        <v>4.333333333333333</v>
      </c>
      <c r="N13" s="89">
        <v>8.1999999999999993</v>
      </c>
      <c r="O13" s="61">
        <v>2</v>
      </c>
      <c r="P13" s="12"/>
      <c r="Q13" s="13">
        <f t="shared" si="2"/>
        <v>5.9</v>
      </c>
      <c r="R13" s="37" t="str">
        <f t="shared" si="3"/>
        <v/>
      </c>
      <c r="S13" s="15" t="str">
        <f t="shared" si="4"/>
        <v>Đậu</v>
      </c>
      <c r="T13" s="16"/>
      <c r="U13" s="3"/>
      <c r="V13" s="6">
        <f>COUNTIF(C12:C48,"&lt;=3")</f>
        <v>2</v>
      </c>
      <c r="W13" s="6">
        <f>IF(OR(B12:B21=""),"",V13/COUNTA(B12:B48)*100)</f>
        <v>5.4054054054054053</v>
      </c>
      <c r="X13" s="6">
        <f>COUNTIF(C12:C48,"&gt;=5")</f>
        <v>28</v>
      </c>
      <c r="Y13" s="6">
        <f>IF(OR(B12:B21=""),"",X13/COUNTA(B12:B48)*100)</f>
        <v>75.675675675675677</v>
      </c>
      <c r="Z13" s="6">
        <f>COUNTIF(C12:C48,"&gt;=8")</f>
        <v>2</v>
      </c>
      <c r="AA13" s="6">
        <f>IF(OR(B12:B21=""),"",Z13/COUNTA(B12:B48)*100)</f>
        <v>5.4054054054054053</v>
      </c>
      <c r="AB13" s="3"/>
      <c r="AC13" s="6">
        <f>COUNTIF(H12:H48,"&lt;=3")</f>
        <v>0</v>
      </c>
      <c r="AD13" s="6">
        <f>IF(OR(B12:B21=""),"",AC13/COUNTA(B12:B48)*100)</f>
        <v>0</v>
      </c>
      <c r="AE13" s="6">
        <f>COUNTIF(H12:H48,"&gt;=5")</f>
        <v>10</v>
      </c>
      <c r="AF13" s="6">
        <f>IF(OR(B12:B21=""),"",AE13/COUNTA(B12:B48)*100)</f>
        <v>27.027027027027028</v>
      </c>
      <c r="AG13" s="6">
        <f>COUNTIF(H12:H48,"&gt;=8")</f>
        <v>1</v>
      </c>
      <c r="AH13" s="6">
        <f>IF(OR(B12:B21=""),"",AG13/COUNTA(B12:B48)*100)</f>
        <v>2.7027027027027026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.5">
      <c r="A14" s="6">
        <v>3</v>
      </c>
      <c r="B14" s="96" t="s">
        <v>230</v>
      </c>
      <c r="C14" s="35">
        <v>6.6</v>
      </c>
      <c r="D14" s="35">
        <v>8.3000000000000007</v>
      </c>
      <c r="E14" s="35">
        <v>6.2</v>
      </c>
      <c r="F14" s="35"/>
      <c r="G14" s="35"/>
      <c r="H14" s="35"/>
      <c r="I14" s="9" t="str">
        <f t="shared" si="0"/>
        <v/>
      </c>
      <c r="J14" s="35">
        <v>5</v>
      </c>
      <c r="K14" s="35">
        <v>7.25</v>
      </c>
      <c r="L14" s="35">
        <v>6.75</v>
      </c>
      <c r="M14" s="9">
        <f t="shared" si="1"/>
        <v>6.333333333333333</v>
      </c>
      <c r="N14" s="89">
        <v>9.1</v>
      </c>
      <c r="O14" s="61">
        <v>2</v>
      </c>
      <c r="P14" s="12"/>
      <c r="Q14" s="13">
        <f t="shared" si="2"/>
        <v>7.9</v>
      </c>
      <c r="R14" s="37" t="str">
        <f t="shared" si="3"/>
        <v/>
      </c>
      <c r="S14" s="15" t="str">
        <f t="shared" si="4"/>
        <v>Đậu</v>
      </c>
      <c r="T14" s="1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>
      <c r="A15" s="6">
        <v>4</v>
      </c>
      <c r="B15" s="96" t="s">
        <v>231</v>
      </c>
      <c r="C15" s="35">
        <v>5</v>
      </c>
      <c r="D15" s="35">
        <v>8</v>
      </c>
      <c r="E15" s="39">
        <v>6.2</v>
      </c>
      <c r="F15" s="39"/>
      <c r="G15" s="39"/>
      <c r="H15" s="35"/>
      <c r="I15" s="9" t="str">
        <f t="shared" si="0"/>
        <v/>
      </c>
      <c r="J15" s="35">
        <v>7.5</v>
      </c>
      <c r="K15" s="35">
        <v>7</v>
      </c>
      <c r="L15" s="35">
        <v>7.5</v>
      </c>
      <c r="M15" s="9">
        <f t="shared" si="1"/>
        <v>7.333333333333333</v>
      </c>
      <c r="N15" s="89">
        <v>8.8000000000000007</v>
      </c>
      <c r="O15" s="61">
        <v>2</v>
      </c>
      <c r="P15" s="12"/>
      <c r="Q15" s="13">
        <f t="shared" si="2"/>
        <v>7.6</v>
      </c>
      <c r="R15" s="37" t="str">
        <f t="shared" si="3"/>
        <v/>
      </c>
      <c r="S15" s="15" t="str">
        <f t="shared" si="4"/>
        <v>Đậu</v>
      </c>
      <c r="T15" s="16"/>
      <c r="U15" s="3"/>
      <c r="V15" s="164" t="s">
        <v>38</v>
      </c>
      <c r="W15" s="165"/>
      <c r="X15" s="165"/>
      <c r="Y15" s="165"/>
      <c r="Z15" s="165"/>
      <c r="AA15" s="151"/>
      <c r="AB15" s="3"/>
      <c r="AC15" s="164" t="s">
        <v>39</v>
      </c>
      <c r="AD15" s="165"/>
      <c r="AE15" s="165"/>
      <c r="AF15" s="165"/>
      <c r="AG15" s="165"/>
      <c r="AH15" s="151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.5">
      <c r="A16" s="6">
        <v>5</v>
      </c>
      <c r="B16" s="96" t="s">
        <v>232</v>
      </c>
      <c r="C16" s="35">
        <v>4.2</v>
      </c>
      <c r="D16" s="35">
        <v>7.5</v>
      </c>
      <c r="E16" s="35">
        <v>4.5999999999999996</v>
      </c>
      <c r="F16" s="35"/>
      <c r="G16" s="35"/>
      <c r="H16" s="35"/>
      <c r="I16" s="9" t="str">
        <f t="shared" si="0"/>
        <v/>
      </c>
      <c r="J16" s="35">
        <v>2.75</v>
      </c>
      <c r="K16" s="35">
        <v>6.75</v>
      </c>
      <c r="L16" s="35">
        <v>6.25</v>
      </c>
      <c r="M16" s="9">
        <f t="shared" si="1"/>
        <v>5.25</v>
      </c>
      <c r="N16" s="89">
        <v>7.7</v>
      </c>
      <c r="O16" s="61">
        <v>2</v>
      </c>
      <c r="P16" s="12"/>
      <c r="Q16" s="13">
        <f t="shared" si="2"/>
        <v>6.4</v>
      </c>
      <c r="R16" s="37" t="str">
        <f t="shared" si="3"/>
        <v/>
      </c>
      <c r="S16" s="15" t="str">
        <f t="shared" si="4"/>
        <v>Đậu</v>
      </c>
      <c r="T16" s="16"/>
      <c r="U16" s="3"/>
      <c r="V16" s="166" t="s">
        <v>29</v>
      </c>
      <c r="W16" s="151"/>
      <c r="X16" s="150" t="s">
        <v>30</v>
      </c>
      <c r="Y16" s="151"/>
      <c r="Z16" s="152" t="s">
        <v>31</v>
      </c>
      <c r="AA16" s="151"/>
      <c r="AB16" s="3"/>
      <c r="AC16" s="166" t="s">
        <v>29</v>
      </c>
      <c r="AD16" s="151"/>
      <c r="AE16" s="150" t="s">
        <v>30</v>
      </c>
      <c r="AF16" s="151"/>
      <c r="AG16" s="152" t="s">
        <v>31</v>
      </c>
      <c r="AH16" s="151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.5">
      <c r="A17" s="6">
        <v>6</v>
      </c>
      <c r="B17" s="96" t="s">
        <v>233</v>
      </c>
      <c r="C17" s="35">
        <v>8.4</v>
      </c>
      <c r="D17" s="35">
        <v>7.5</v>
      </c>
      <c r="E17" s="35">
        <v>6.6</v>
      </c>
      <c r="F17" s="35">
        <v>7.25</v>
      </c>
      <c r="G17" s="35">
        <v>7.5</v>
      </c>
      <c r="H17" s="35">
        <v>8.5</v>
      </c>
      <c r="I17" s="9">
        <f t="shared" si="0"/>
        <v>7.75</v>
      </c>
      <c r="J17" s="35"/>
      <c r="K17" s="35"/>
      <c r="L17" s="35"/>
      <c r="M17" s="9" t="str">
        <f t="shared" si="1"/>
        <v/>
      </c>
      <c r="N17" s="89">
        <v>9.4</v>
      </c>
      <c r="O17" s="61">
        <v>2</v>
      </c>
      <c r="P17" s="12"/>
      <c r="Q17" s="13">
        <f t="shared" si="2"/>
        <v>8.5</v>
      </c>
      <c r="R17" s="37" t="str">
        <f t="shared" si="3"/>
        <v>Đậu</v>
      </c>
      <c r="S17" s="15" t="str">
        <f t="shared" si="4"/>
        <v/>
      </c>
      <c r="T17" s="16"/>
      <c r="U17" s="3"/>
      <c r="V17" s="6" t="s">
        <v>33</v>
      </c>
      <c r="W17" s="6" t="s">
        <v>34</v>
      </c>
      <c r="X17" s="6" t="s">
        <v>33</v>
      </c>
      <c r="Y17" s="6" t="s">
        <v>34</v>
      </c>
      <c r="Z17" s="6" t="s">
        <v>33</v>
      </c>
      <c r="AA17" s="6" t="s">
        <v>34</v>
      </c>
      <c r="AB17" s="3"/>
      <c r="AC17" s="6" t="s">
        <v>33</v>
      </c>
      <c r="AD17" s="6" t="s">
        <v>34</v>
      </c>
      <c r="AE17" s="6" t="s">
        <v>33</v>
      </c>
      <c r="AF17" s="6" t="s">
        <v>34</v>
      </c>
      <c r="AG17" s="6" t="s">
        <v>33</v>
      </c>
      <c r="AH17" s="6" t="s">
        <v>34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.5">
      <c r="A18" s="6">
        <v>7</v>
      </c>
      <c r="B18" s="96" t="s">
        <v>234</v>
      </c>
      <c r="C18" s="35">
        <v>6.2</v>
      </c>
      <c r="D18" s="35">
        <v>8</v>
      </c>
      <c r="E18" s="35">
        <v>4.5999999999999996</v>
      </c>
      <c r="F18" s="35">
        <v>6.5</v>
      </c>
      <c r="G18" s="35">
        <v>6.75</v>
      </c>
      <c r="H18" s="35">
        <v>7.5</v>
      </c>
      <c r="I18" s="9">
        <f t="shared" si="0"/>
        <v>6.916666666666667</v>
      </c>
      <c r="J18" s="35"/>
      <c r="K18" s="35"/>
      <c r="L18" s="35"/>
      <c r="M18" s="9" t="str">
        <f t="shared" si="1"/>
        <v/>
      </c>
      <c r="N18" s="89">
        <v>8.6999999999999993</v>
      </c>
      <c r="O18" s="61">
        <v>2</v>
      </c>
      <c r="P18" s="12"/>
      <c r="Q18" s="13">
        <f t="shared" si="2"/>
        <v>7.5</v>
      </c>
      <c r="R18" s="37" t="str">
        <f t="shared" si="3"/>
        <v>Đậu</v>
      </c>
      <c r="S18" s="15" t="str">
        <f t="shared" si="4"/>
        <v/>
      </c>
      <c r="T18" s="16"/>
      <c r="U18" s="3"/>
      <c r="V18" s="6">
        <f>COUNTIF(D12:D48,"&lt;=3")</f>
        <v>0</v>
      </c>
      <c r="W18" s="6">
        <f>IF(OR(B12:B21=""),"",V18/COUNTA(B12:B48)*100)</f>
        <v>0</v>
      </c>
      <c r="X18" s="6">
        <f>COUNTIF(D12:D48,"&gt;=5")</f>
        <v>37</v>
      </c>
      <c r="Y18" s="6">
        <f>IF(OR(B12:B21=""),"",X18/COUNTA(B12:B48)*100)</f>
        <v>100</v>
      </c>
      <c r="Z18" s="6">
        <f>COUNTIF(D12:D48,"&gt;=8")</f>
        <v>21</v>
      </c>
      <c r="AA18" s="6">
        <f>IF(OR(B12:B21=""),"",Z18/COUNTA(B12:B48)*100)</f>
        <v>56.756756756756758</v>
      </c>
      <c r="AB18" s="3"/>
      <c r="AC18" s="6">
        <f>COUNTIF(J12:J48,"&lt;=3")</f>
        <v>1</v>
      </c>
      <c r="AD18" s="6">
        <f>IF(OR(B12:B21=""),"",AC18/COUNTA(B12:B48)*100)</f>
        <v>2.7027027027027026</v>
      </c>
      <c r="AE18" s="6">
        <f>COUNTIF(J12:J48,"&gt;=5")</f>
        <v>14</v>
      </c>
      <c r="AF18" s="6">
        <f>IF(OR(B12:B21=""),"",AE18/COUNTA(B12:B48)*100)</f>
        <v>37.837837837837839</v>
      </c>
      <c r="AG18" s="6">
        <f>COUNTIF(J12:J48,"&gt;=8")</f>
        <v>2</v>
      </c>
      <c r="AH18" s="6">
        <f>IF(OR(B12:B21=""),"",AG18/COUNTA(B12:B48)*100)</f>
        <v>5.4054054054054053</v>
      </c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.5">
      <c r="A19" s="6">
        <v>8</v>
      </c>
      <c r="B19" s="96" t="s">
        <v>235</v>
      </c>
      <c r="C19" s="35">
        <v>7.4</v>
      </c>
      <c r="D19" s="35">
        <v>8.3000000000000007</v>
      </c>
      <c r="E19" s="35">
        <v>7</v>
      </c>
      <c r="F19" s="35"/>
      <c r="G19" s="35"/>
      <c r="H19" s="35"/>
      <c r="I19" s="9" t="str">
        <f t="shared" si="0"/>
        <v/>
      </c>
      <c r="J19" s="35">
        <v>7</v>
      </c>
      <c r="K19" s="35">
        <v>8.25</v>
      </c>
      <c r="L19" s="35">
        <v>7.25</v>
      </c>
      <c r="M19" s="9">
        <f t="shared" si="1"/>
        <v>7.5</v>
      </c>
      <c r="N19" s="89">
        <v>9</v>
      </c>
      <c r="O19" s="61">
        <v>2</v>
      </c>
      <c r="P19" s="12"/>
      <c r="Q19" s="13">
        <f t="shared" si="2"/>
        <v>8.3000000000000007</v>
      </c>
      <c r="R19" s="37" t="str">
        <f t="shared" si="3"/>
        <v/>
      </c>
      <c r="S19" s="15" t="str">
        <f t="shared" si="4"/>
        <v>Đậu</v>
      </c>
      <c r="T19" s="1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.5">
      <c r="A20" s="6">
        <v>9</v>
      </c>
      <c r="B20" s="96" t="s">
        <v>236</v>
      </c>
      <c r="C20" s="35">
        <v>8</v>
      </c>
      <c r="D20" s="35">
        <v>8.3000000000000007</v>
      </c>
      <c r="E20" s="35">
        <v>6.4</v>
      </c>
      <c r="F20" s="35"/>
      <c r="G20" s="35"/>
      <c r="H20" s="35"/>
      <c r="I20" s="9" t="str">
        <f t="shared" si="0"/>
        <v/>
      </c>
      <c r="J20" s="35">
        <v>5.5</v>
      </c>
      <c r="K20" s="35">
        <v>8.75</v>
      </c>
      <c r="L20" s="35">
        <v>7.25</v>
      </c>
      <c r="M20" s="9">
        <f t="shared" si="1"/>
        <v>7.166666666666667</v>
      </c>
      <c r="N20" s="89">
        <v>8.9</v>
      </c>
      <c r="O20" s="61">
        <v>2</v>
      </c>
      <c r="P20" s="12"/>
      <c r="Q20" s="13">
        <f t="shared" si="2"/>
        <v>8.1999999999999993</v>
      </c>
      <c r="R20" s="37" t="str">
        <f t="shared" si="3"/>
        <v/>
      </c>
      <c r="S20" s="15" t="str">
        <f t="shared" si="4"/>
        <v>Đậu</v>
      </c>
      <c r="T20" s="16"/>
      <c r="U20" s="3"/>
      <c r="V20" s="164" t="s">
        <v>45</v>
      </c>
      <c r="W20" s="165"/>
      <c r="X20" s="165"/>
      <c r="Y20" s="165"/>
      <c r="Z20" s="165"/>
      <c r="AA20" s="151"/>
      <c r="AB20" s="3"/>
      <c r="AC20" s="164" t="s">
        <v>46</v>
      </c>
      <c r="AD20" s="165"/>
      <c r="AE20" s="165"/>
      <c r="AF20" s="165"/>
      <c r="AG20" s="165"/>
      <c r="AH20" s="151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customHeight="1">
      <c r="A21" s="6">
        <v>10</v>
      </c>
      <c r="B21" s="96" t="s">
        <v>237</v>
      </c>
      <c r="C21" s="35">
        <v>7.8</v>
      </c>
      <c r="D21" s="35">
        <v>7.8</v>
      </c>
      <c r="E21" s="35">
        <v>7.2</v>
      </c>
      <c r="F21" s="35">
        <v>7.5</v>
      </c>
      <c r="G21" s="35">
        <v>6.75</v>
      </c>
      <c r="H21" s="35">
        <v>6.5</v>
      </c>
      <c r="I21" s="9">
        <f t="shared" si="0"/>
        <v>6.916666666666667</v>
      </c>
      <c r="J21" s="35"/>
      <c r="K21" s="35"/>
      <c r="L21" s="35"/>
      <c r="M21" s="9" t="str">
        <f t="shared" si="1"/>
        <v/>
      </c>
      <c r="N21" s="89">
        <v>9.1999999999999993</v>
      </c>
      <c r="O21" s="61">
        <v>2</v>
      </c>
      <c r="P21" s="12"/>
      <c r="Q21" s="13">
        <f t="shared" si="2"/>
        <v>8.3000000000000007</v>
      </c>
      <c r="R21" s="37" t="str">
        <f t="shared" si="3"/>
        <v>Đậu</v>
      </c>
      <c r="S21" s="15" t="str">
        <f t="shared" si="4"/>
        <v/>
      </c>
      <c r="T21" s="16"/>
      <c r="U21" s="3"/>
      <c r="V21" s="166" t="s">
        <v>29</v>
      </c>
      <c r="W21" s="151"/>
      <c r="X21" s="150" t="s">
        <v>30</v>
      </c>
      <c r="Y21" s="151"/>
      <c r="Z21" s="152" t="s">
        <v>31</v>
      </c>
      <c r="AA21" s="151"/>
      <c r="AB21" s="3"/>
      <c r="AC21" s="166" t="s">
        <v>29</v>
      </c>
      <c r="AD21" s="151"/>
      <c r="AE21" s="150" t="s">
        <v>30</v>
      </c>
      <c r="AF21" s="151"/>
      <c r="AG21" s="152" t="s">
        <v>31</v>
      </c>
      <c r="AH21" s="151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customHeight="1">
      <c r="A22" s="6">
        <v>11</v>
      </c>
      <c r="B22" s="96" t="s">
        <v>238</v>
      </c>
      <c r="C22" s="35">
        <v>7.6</v>
      </c>
      <c r="D22" s="35">
        <v>8</v>
      </c>
      <c r="E22" s="35">
        <v>6</v>
      </c>
      <c r="F22" s="35"/>
      <c r="G22" s="35"/>
      <c r="H22" s="35"/>
      <c r="I22" s="9" t="str">
        <f t="shared" si="0"/>
        <v/>
      </c>
      <c r="J22" s="35">
        <v>9</v>
      </c>
      <c r="K22" s="35">
        <v>7.75</v>
      </c>
      <c r="L22" s="35">
        <v>7.75</v>
      </c>
      <c r="M22" s="9">
        <f t="shared" si="1"/>
        <v>8.1666666666666661</v>
      </c>
      <c r="N22" s="89">
        <v>9.1</v>
      </c>
      <c r="O22" s="61">
        <v>2</v>
      </c>
      <c r="P22" s="12"/>
      <c r="Q22" s="13">
        <f t="shared" si="2"/>
        <v>8.3000000000000007</v>
      </c>
      <c r="R22" s="37" t="str">
        <f t="shared" si="3"/>
        <v/>
      </c>
      <c r="S22" s="15" t="str">
        <f t="shared" si="4"/>
        <v>Đậu</v>
      </c>
      <c r="T22" s="16"/>
      <c r="U22" s="3"/>
      <c r="V22" s="6" t="s">
        <v>33</v>
      </c>
      <c r="W22" s="6" t="s">
        <v>34</v>
      </c>
      <c r="X22" s="6" t="s">
        <v>33</v>
      </c>
      <c r="Y22" s="6" t="s">
        <v>34</v>
      </c>
      <c r="Z22" s="6" t="s">
        <v>33</v>
      </c>
      <c r="AA22" s="6" t="s">
        <v>34</v>
      </c>
      <c r="AB22" s="3"/>
      <c r="AC22" s="6" t="s">
        <v>33</v>
      </c>
      <c r="AD22" s="6" t="s">
        <v>34</v>
      </c>
      <c r="AE22" s="6" t="s">
        <v>33</v>
      </c>
      <c r="AF22" s="6" t="s">
        <v>34</v>
      </c>
      <c r="AG22" s="6" t="s">
        <v>33</v>
      </c>
      <c r="AH22" s="6" t="s">
        <v>34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customHeight="1">
      <c r="A23" s="6">
        <v>12</v>
      </c>
      <c r="B23" s="96" t="s">
        <v>239</v>
      </c>
      <c r="C23" s="35">
        <v>5.6</v>
      </c>
      <c r="D23" s="35">
        <v>8.3000000000000007</v>
      </c>
      <c r="E23" s="35">
        <v>5.4</v>
      </c>
      <c r="F23" s="35"/>
      <c r="G23" s="35"/>
      <c r="H23" s="35"/>
      <c r="I23" s="9" t="str">
        <f t="shared" si="0"/>
        <v/>
      </c>
      <c r="J23" s="35">
        <v>7</v>
      </c>
      <c r="K23" s="35">
        <v>7.75</v>
      </c>
      <c r="L23" s="35">
        <v>7.25</v>
      </c>
      <c r="M23" s="9">
        <f t="shared" si="1"/>
        <v>7.333333333333333</v>
      </c>
      <c r="N23" s="89">
        <v>8.6</v>
      </c>
      <c r="O23" s="61">
        <v>2</v>
      </c>
      <c r="P23" s="12"/>
      <c r="Q23" s="13">
        <f t="shared" si="2"/>
        <v>7.6</v>
      </c>
      <c r="R23" s="37" t="str">
        <f t="shared" si="3"/>
        <v/>
      </c>
      <c r="S23" s="15" t="str">
        <f t="shared" si="4"/>
        <v>Đậu</v>
      </c>
      <c r="T23" s="16"/>
      <c r="U23" s="3"/>
      <c r="V23" s="6">
        <f>COUNTIF(E12:E48,"&lt;=3")</f>
        <v>2</v>
      </c>
      <c r="W23" s="17">
        <f>IF(OR(B12:B26=""),"",V23/COUNTA(B12:B48)*100)</f>
        <v>5.4054054054054053</v>
      </c>
      <c r="X23" s="6">
        <f>COUNTIF(E12:E48,"&gt;=5")</f>
        <v>19</v>
      </c>
      <c r="Y23" s="6">
        <f>IF(OR(B12:B26=""),"",X23/COUNTA(B12:B48)*100)</f>
        <v>51.351351351351347</v>
      </c>
      <c r="Z23" s="6">
        <f>COUNTIF(E12:E48,"&gt;=8")</f>
        <v>0</v>
      </c>
      <c r="AA23" s="6">
        <f>IF(OR(B12:B26=""),"",Z23/COUNTA(B12:B48)*100)</f>
        <v>0</v>
      </c>
      <c r="AB23" s="3"/>
      <c r="AC23" s="6">
        <f>COUNTIF(K12:K48,"&lt;=3")</f>
        <v>0</v>
      </c>
      <c r="AD23" s="6">
        <f>IF(OR(B12:B26=""),"",AC23/COUNTA(B12:B48)*100)</f>
        <v>0</v>
      </c>
      <c r="AE23" s="6">
        <f>COUNTIF(K12:K48,"&gt;=5")</f>
        <v>23</v>
      </c>
      <c r="AF23" s="6">
        <f>IF(OR(B12:B26=""),"",AE23/COUNTA(B12:B48)*100)</f>
        <v>62.162162162162161</v>
      </c>
      <c r="AG23" s="6">
        <f>COUNTIF(K12:K48,"&gt;=8")</f>
        <v>5</v>
      </c>
      <c r="AH23" s="6">
        <f>IF(OR(B12:B26=""),"",AG23/COUNTA(B12:B48)*100)</f>
        <v>13.513513513513514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customHeight="1">
      <c r="A24" s="6">
        <v>13</v>
      </c>
      <c r="B24" s="96" t="s">
        <v>240</v>
      </c>
      <c r="C24" s="35">
        <v>7.2</v>
      </c>
      <c r="D24" s="35">
        <v>8.3000000000000007</v>
      </c>
      <c r="E24" s="35">
        <v>5.8</v>
      </c>
      <c r="F24" s="35"/>
      <c r="G24" s="35"/>
      <c r="H24" s="35"/>
      <c r="I24" s="9" t="str">
        <f t="shared" si="0"/>
        <v/>
      </c>
      <c r="J24" s="35">
        <v>3.5</v>
      </c>
      <c r="K24" s="35">
        <v>6.75</v>
      </c>
      <c r="L24" s="35">
        <v>6.75</v>
      </c>
      <c r="M24" s="9">
        <f t="shared" si="1"/>
        <v>5.666666666666667</v>
      </c>
      <c r="N24" s="89">
        <v>9.1999999999999993</v>
      </c>
      <c r="O24" s="61">
        <v>2</v>
      </c>
      <c r="P24" s="12"/>
      <c r="Q24" s="13">
        <f t="shared" si="2"/>
        <v>7.8</v>
      </c>
      <c r="R24" s="37" t="str">
        <f t="shared" si="3"/>
        <v/>
      </c>
      <c r="S24" s="15" t="str">
        <f t="shared" si="4"/>
        <v>Đậu</v>
      </c>
      <c r="T24" s="1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customHeight="1">
      <c r="A25" s="6">
        <v>14</v>
      </c>
      <c r="B25" s="96" t="s">
        <v>241</v>
      </c>
      <c r="C25" s="35">
        <v>5.8</v>
      </c>
      <c r="D25" s="35">
        <v>8.3000000000000007</v>
      </c>
      <c r="E25" s="35">
        <v>5.4</v>
      </c>
      <c r="F25" s="35"/>
      <c r="G25" s="35"/>
      <c r="H25" s="35"/>
      <c r="I25" s="9" t="str">
        <f t="shared" si="0"/>
        <v/>
      </c>
      <c r="J25" s="35">
        <v>5.25</v>
      </c>
      <c r="K25" s="35">
        <v>6.5</v>
      </c>
      <c r="L25" s="35">
        <v>7.5</v>
      </c>
      <c r="M25" s="9">
        <f t="shared" si="1"/>
        <v>6.416666666666667</v>
      </c>
      <c r="N25" s="89">
        <v>8.8000000000000007</v>
      </c>
      <c r="O25" s="61">
        <v>2</v>
      </c>
      <c r="P25" s="12"/>
      <c r="Q25" s="13">
        <f t="shared" si="2"/>
        <v>7.5</v>
      </c>
      <c r="R25" s="37" t="str">
        <f t="shared" si="3"/>
        <v/>
      </c>
      <c r="S25" s="15" t="str">
        <f t="shared" si="4"/>
        <v>Đậu</v>
      </c>
      <c r="T25" s="16"/>
      <c r="U25" s="3"/>
      <c r="V25" s="164" t="s">
        <v>52</v>
      </c>
      <c r="W25" s="165"/>
      <c r="X25" s="165"/>
      <c r="Y25" s="165"/>
      <c r="Z25" s="165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customHeight="1">
      <c r="A26" s="6">
        <v>15</v>
      </c>
      <c r="B26" s="96" t="s">
        <v>242</v>
      </c>
      <c r="C26" s="35">
        <v>5.4</v>
      </c>
      <c r="D26" s="35">
        <v>7.5</v>
      </c>
      <c r="E26" s="35">
        <v>4.5999999999999996</v>
      </c>
      <c r="F26" s="35"/>
      <c r="G26" s="35"/>
      <c r="H26" s="35"/>
      <c r="I26" s="9" t="str">
        <f t="shared" si="0"/>
        <v/>
      </c>
      <c r="J26" s="35">
        <v>9.75</v>
      </c>
      <c r="K26" s="35">
        <v>9</v>
      </c>
      <c r="L26" s="35">
        <v>6.75</v>
      </c>
      <c r="M26" s="9">
        <f t="shared" si="1"/>
        <v>8.5</v>
      </c>
      <c r="N26" s="89">
        <v>8.4</v>
      </c>
      <c r="O26" s="61">
        <v>2</v>
      </c>
      <c r="P26" s="12"/>
      <c r="Q26" s="13">
        <f t="shared" si="2"/>
        <v>7.4</v>
      </c>
      <c r="R26" s="37" t="str">
        <f t="shared" si="3"/>
        <v/>
      </c>
      <c r="S26" s="15" t="str">
        <f t="shared" si="4"/>
        <v>Đậu</v>
      </c>
      <c r="T26" s="16"/>
      <c r="U26" s="3"/>
      <c r="V26" s="166" t="s">
        <v>29</v>
      </c>
      <c r="W26" s="151"/>
      <c r="X26" s="150" t="s">
        <v>30</v>
      </c>
      <c r="Y26" s="151"/>
      <c r="Z26" s="152" t="s">
        <v>31</v>
      </c>
      <c r="AA26" s="151"/>
      <c r="AB26" s="3"/>
      <c r="AC26" s="164" t="s">
        <v>54</v>
      </c>
      <c r="AD26" s="165"/>
      <c r="AE26" s="165"/>
      <c r="AF26" s="165"/>
      <c r="AG26" s="165"/>
      <c r="AH26" s="151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customHeight="1">
      <c r="A27" s="6">
        <v>16</v>
      </c>
      <c r="B27" s="96" t="s">
        <v>243</v>
      </c>
      <c r="C27" s="35">
        <v>6.8</v>
      </c>
      <c r="D27" s="35">
        <v>7.3</v>
      </c>
      <c r="E27" s="35">
        <v>4.2</v>
      </c>
      <c r="F27" s="35">
        <v>6.5</v>
      </c>
      <c r="G27" s="35">
        <v>4.5</v>
      </c>
      <c r="H27" s="35">
        <v>4.5</v>
      </c>
      <c r="I27" s="9">
        <f t="shared" si="0"/>
        <v>5.166666666666667</v>
      </c>
      <c r="J27" s="35"/>
      <c r="K27" s="35"/>
      <c r="L27" s="35"/>
      <c r="M27" s="9" t="str">
        <f t="shared" si="1"/>
        <v/>
      </c>
      <c r="N27" s="89">
        <v>9.1</v>
      </c>
      <c r="O27" s="61">
        <v>2</v>
      </c>
      <c r="P27" s="12"/>
      <c r="Q27" s="13">
        <f t="shared" si="2"/>
        <v>7.2</v>
      </c>
      <c r="R27" s="37" t="str">
        <f t="shared" si="3"/>
        <v>Đậu</v>
      </c>
      <c r="S27" s="15" t="str">
        <f t="shared" si="4"/>
        <v/>
      </c>
      <c r="T27" s="16"/>
      <c r="U27" s="3"/>
      <c r="V27" s="6" t="s">
        <v>33</v>
      </c>
      <c r="W27" s="6" t="s">
        <v>34</v>
      </c>
      <c r="X27" s="6" t="s">
        <v>33</v>
      </c>
      <c r="Y27" s="6" t="s">
        <v>34</v>
      </c>
      <c r="Z27" s="6" t="s">
        <v>33</v>
      </c>
      <c r="AA27" s="6" t="s">
        <v>34</v>
      </c>
      <c r="AB27" s="3"/>
      <c r="AC27" s="166" t="s">
        <v>29</v>
      </c>
      <c r="AD27" s="151"/>
      <c r="AE27" s="150" t="s">
        <v>30</v>
      </c>
      <c r="AF27" s="151"/>
      <c r="AG27" s="152" t="s">
        <v>31</v>
      </c>
      <c r="AH27" s="151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customHeight="1">
      <c r="A28" s="6">
        <v>17</v>
      </c>
      <c r="B28" s="96" t="s">
        <v>244</v>
      </c>
      <c r="C28" s="35">
        <v>6.8</v>
      </c>
      <c r="D28" s="35">
        <v>5.5</v>
      </c>
      <c r="E28" s="35">
        <v>3.6</v>
      </c>
      <c r="F28" s="35">
        <v>6.75</v>
      </c>
      <c r="G28" s="35">
        <v>7.5</v>
      </c>
      <c r="H28" s="35">
        <v>7</v>
      </c>
      <c r="I28" s="9">
        <f t="shared" si="0"/>
        <v>7.083333333333333</v>
      </c>
      <c r="J28" s="35"/>
      <c r="K28" s="35"/>
      <c r="L28" s="35"/>
      <c r="M28" s="9" t="str">
        <f t="shared" si="1"/>
        <v/>
      </c>
      <c r="N28" s="89">
        <v>8.4</v>
      </c>
      <c r="O28" s="61">
        <v>2</v>
      </c>
      <c r="P28" s="12"/>
      <c r="Q28" s="13">
        <f t="shared" si="2"/>
        <v>6.9</v>
      </c>
      <c r="R28" s="37" t="str">
        <f t="shared" si="3"/>
        <v>Đậu</v>
      </c>
      <c r="S28" s="15" t="str">
        <f t="shared" si="4"/>
        <v/>
      </c>
      <c r="T28" s="16"/>
      <c r="U28" s="3"/>
      <c r="V28" s="6">
        <f>COUNTIF(F12:F48,"&lt;=3")</f>
        <v>0</v>
      </c>
      <c r="W28" s="6">
        <f>IF(OR(B12:B29=""),"",V28/COUNTA(B12:B48)*100)</f>
        <v>0</v>
      </c>
      <c r="X28" s="6">
        <f>COUNTIF(F12:F48,"&gt;=5")</f>
        <v>11</v>
      </c>
      <c r="Y28" s="6">
        <f>IF(OR(B12:B29=""),"",X28/COUNTA(B12:B48)*100)</f>
        <v>29.72972972972973</v>
      </c>
      <c r="Z28" s="6">
        <f>COUNTIF(F12:F48,"&gt;=8")</f>
        <v>0</v>
      </c>
      <c r="AA28" s="6">
        <f>IF(OR(B12:B29=""),"",Z28/COUNTA(B12:B48)*100)</f>
        <v>0</v>
      </c>
      <c r="AB28" s="3"/>
      <c r="AC28" s="6" t="s">
        <v>33</v>
      </c>
      <c r="AD28" s="6" t="s">
        <v>34</v>
      </c>
      <c r="AE28" s="6" t="s">
        <v>33</v>
      </c>
      <c r="AF28" s="6" t="s">
        <v>34</v>
      </c>
      <c r="AG28" s="6" t="s">
        <v>33</v>
      </c>
      <c r="AH28" s="6" t="s">
        <v>34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customHeight="1">
      <c r="A29" s="6">
        <v>18</v>
      </c>
      <c r="B29" s="96" t="s">
        <v>245</v>
      </c>
      <c r="C29" s="35">
        <v>6.4</v>
      </c>
      <c r="D29" s="35">
        <v>8</v>
      </c>
      <c r="E29" s="35">
        <v>6</v>
      </c>
      <c r="F29" s="35">
        <v>6.75</v>
      </c>
      <c r="G29" s="35">
        <v>6.75</v>
      </c>
      <c r="H29" s="35">
        <v>6.5</v>
      </c>
      <c r="I29" s="9">
        <f t="shared" si="0"/>
        <v>6.666666666666667</v>
      </c>
      <c r="J29" s="35"/>
      <c r="K29" s="35"/>
      <c r="L29" s="35"/>
      <c r="M29" s="9" t="str">
        <f t="shared" si="1"/>
        <v/>
      </c>
      <c r="N29" s="89">
        <v>9.1999999999999993</v>
      </c>
      <c r="O29" s="61">
        <v>2</v>
      </c>
      <c r="P29" s="12"/>
      <c r="Q29" s="13">
        <f t="shared" si="2"/>
        <v>7.8</v>
      </c>
      <c r="R29" s="37" t="str">
        <f t="shared" si="3"/>
        <v>Đậu</v>
      </c>
      <c r="S29" s="15" t="str">
        <f t="shared" si="4"/>
        <v/>
      </c>
      <c r="T29" s="16"/>
      <c r="U29" s="3"/>
      <c r="V29" s="3"/>
      <c r="W29" s="3"/>
      <c r="X29" s="3"/>
      <c r="Y29" s="3"/>
      <c r="Z29" s="3"/>
      <c r="AA29" s="3"/>
      <c r="AB29" s="3"/>
      <c r="AC29" s="6">
        <f>COUNTIF(L12:L48,"&lt;=3")</f>
        <v>0</v>
      </c>
      <c r="AD29" s="6">
        <f>IF(OR(B12:B31=""),"",AC29/COUNTA(B12:B48)*100)</f>
        <v>0</v>
      </c>
      <c r="AE29" s="6">
        <f>COUNTIF(L12:L48,"&gt;=5")</f>
        <v>25</v>
      </c>
      <c r="AF29" s="6">
        <f>IF(OR(B12:B31=""),"",AE29/COUNTA(B12:B48)*100)</f>
        <v>67.567567567567565</v>
      </c>
      <c r="AG29" s="6">
        <f>COUNTIF(L12:L48,"&gt;=8")</f>
        <v>1</v>
      </c>
      <c r="AH29" s="6">
        <f>IF(OR(B12:B31=""),"",AG29/COUNTA(B12:B48)*100)</f>
        <v>2.7027027027027026</v>
      </c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customHeight="1">
      <c r="A30" s="6">
        <v>19</v>
      </c>
      <c r="B30" s="96" t="s">
        <v>246</v>
      </c>
      <c r="C30" s="35">
        <v>2.8</v>
      </c>
      <c r="D30" s="39">
        <v>8</v>
      </c>
      <c r="E30" s="39">
        <v>3</v>
      </c>
      <c r="F30" s="35"/>
      <c r="G30" s="35"/>
      <c r="H30" s="35"/>
      <c r="I30" s="9" t="str">
        <f t="shared" si="0"/>
        <v/>
      </c>
      <c r="J30" s="35">
        <v>5.75</v>
      </c>
      <c r="K30" s="35">
        <v>4.75</v>
      </c>
      <c r="L30" s="35">
        <v>6.5</v>
      </c>
      <c r="M30" s="9">
        <f t="shared" si="1"/>
        <v>5.666666666666667</v>
      </c>
      <c r="N30" s="89">
        <v>7.6</v>
      </c>
      <c r="O30" s="61">
        <v>2</v>
      </c>
      <c r="P30" s="12"/>
      <c r="Q30" s="13">
        <f t="shared" si="2"/>
        <v>6</v>
      </c>
      <c r="R30" s="37" t="str">
        <f t="shared" si="3"/>
        <v/>
      </c>
      <c r="S30" s="15" t="str">
        <f t="shared" si="4"/>
        <v>Đậu</v>
      </c>
      <c r="T30" s="16"/>
      <c r="U30" s="3"/>
      <c r="V30" s="164" t="s">
        <v>59</v>
      </c>
      <c r="W30" s="165"/>
      <c r="X30" s="165"/>
      <c r="Y30" s="165"/>
      <c r="Z30" s="165"/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5.75" customHeight="1">
      <c r="A31" s="6">
        <v>20</v>
      </c>
      <c r="B31" s="96" t="s">
        <v>247</v>
      </c>
      <c r="C31" s="35">
        <v>7.8</v>
      </c>
      <c r="D31" s="35">
        <v>8</v>
      </c>
      <c r="E31" s="35">
        <v>4.8</v>
      </c>
      <c r="F31" s="35">
        <v>7.5</v>
      </c>
      <c r="G31" s="35">
        <v>7.75</v>
      </c>
      <c r="H31" s="35">
        <v>6</v>
      </c>
      <c r="I31" s="9">
        <f t="shared" si="0"/>
        <v>7.083333333333333</v>
      </c>
      <c r="J31" s="35"/>
      <c r="K31" s="35"/>
      <c r="L31" s="35"/>
      <c r="M31" s="9" t="str">
        <f t="shared" si="1"/>
        <v/>
      </c>
      <c r="N31" s="89">
        <v>9.1</v>
      </c>
      <c r="O31" s="61">
        <v>2</v>
      </c>
      <c r="P31" s="12"/>
      <c r="Q31" s="13">
        <f t="shared" si="2"/>
        <v>7.9</v>
      </c>
      <c r="R31" s="37" t="str">
        <f t="shared" si="3"/>
        <v>Đậu</v>
      </c>
      <c r="S31" s="15" t="str">
        <f t="shared" si="4"/>
        <v/>
      </c>
      <c r="T31" s="16"/>
      <c r="U31" s="3"/>
      <c r="V31" s="166" t="s">
        <v>29</v>
      </c>
      <c r="W31" s="151"/>
      <c r="X31" s="150" t="s">
        <v>30</v>
      </c>
      <c r="Y31" s="151"/>
      <c r="Z31" s="152" t="s">
        <v>31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5.75" customHeight="1">
      <c r="A32" s="6">
        <v>21</v>
      </c>
      <c r="B32" s="96" t="s">
        <v>248</v>
      </c>
      <c r="C32" s="35">
        <v>5.4</v>
      </c>
      <c r="D32" s="35">
        <v>8.3000000000000007</v>
      </c>
      <c r="E32" s="35">
        <v>6</v>
      </c>
      <c r="F32" s="35"/>
      <c r="G32" s="35"/>
      <c r="H32" s="35"/>
      <c r="I32" s="9" t="str">
        <f t="shared" si="0"/>
        <v/>
      </c>
      <c r="J32" s="35">
        <v>5</v>
      </c>
      <c r="K32" s="35">
        <v>6.5</v>
      </c>
      <c r="L32" s="35">
        <v>7</v>
      </c>
      <c r="M32" s="9">
        <f t="shared" si="1"/>
        <v>6.166666666666667</v>
      </c>
      <c r="N32" s="89">
        <v>8.3000000000000007</v>
      </c>
      <c r="O32" s="61">
        <v>2</v>
      </c>
      <c r="P32" s="12"/>
      <c r="Q32" s="13">
        <f t="shared" si="2"/>
        <v>7.4</v>
      </c>
      <c r="R32" s="37" t="str">
        <f t="shared" si="3"/>
        <v/>
      </c>
      <c r="S32" s="15" t="str">
        <f t="shared" si="4"/>
        <v>Đậu</v>
      </c>
      <c r="T32" s="16"/>
      <c r="U32" s="3"/>
      <c r="V32" s="6" t="s">
        <v>33</v>
      </c>
      <c r="W32" s="6" t="s">
        <v>34</v>
      </c>
      <c r="X32" s="6" t="s">
        <v>33</v>
      </c>
      <c r="Y32" s="6" t="s">
        <v>34</v>
      </c>
      <c r="Z32" s="6" t="s">
        <v>33</v>
      </c>
      <c r="AA32" s="6" t="s">
        <v>34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customHeight="1">
      <c r="A33" s="6">
        <v>22</v>
      </c>
      <c r="B33" s="96" t="s">
        <v>249</v>
      </c>
      <c r="C33" s="35">
        <v>5.4</v>
      </c>
      <c r="D33" s="35">
        <v>8</v>
      </c>
      <c r="E33" s="35">
        <v>4.5999999999999996</v>
      </c>
      <c r="F33" s="35">
        <v>7.25</v>
      </c>
      <c r="G33" s="35">
        <v>6.5</v>
      </c>
      <c r="H33" s="35">
        <v>5.5</v>
      </c>
      <c r="I33" s="9">
        <f t="shared" si="0"/>
        <v>6.416666666666667</v>
      </c>
      <c r="J33" s="35"/>
      <c r="K33" s="35"/>
      <c r="L33" s="35"/>
      <c r="M33" s="9" t="str">
        <f t="shared" si="1"/>
        <v/>
      </c>
      <c r="N33" s="89">
        <v>8.6999999999999993</v>
      </c>
      <c r="O33" s="61">
        <v>2</v>
      </c>
      <c r="P33" s="12"/>
      <c r="Q33" s="13">
        <f t="shared" si="2"/>
        <v>7.2</v>
      </c>
      <c r="R33" s="37" t="str">
        <f t="shared" si="3"/>
        <v>Đậu</v>
      </c>
      <c r="S33" s="15" t="str">
        <f t="shared" si="4"/>
        <v/>
      </c>
      <c r="T33" s="16"/>
      <c r="U33" s="3"/>
      <c r="V33" s="6">
        <f>COUNTIF(G12:G48,"&lt;=3")</f>
        <v>0</v>
      </c>
      <c r="W33" s="6">
        <f>IF(OR(B12:B35=""),"",V33/COUNTA(B12:B48)*100)</f>
        <v>0</v>
      </c>
      <c r="X33" s="6">
        <f>COUNTIF(G12:G48,"&gt;=5")</f>
        <v>10</v>
      </c>
      <c r="Y33" s="6">
        <f>IF(OR(B12:B35=""),"",X33/COUNTA(B12:B48)*100)</f>
        <v>27.027027027027028</v>
      </c>
      <c r="Z33" s="6">
        <f>COUNTIF(G12:G48,"&gt;=8")</f>
        <v>0</v>
      </c>
      <c r="AA33" s="6">
        <f>IF(OR(B12:B35=""),"",Z33/COUNTA(B12:B48)*100)</f>
        <v>0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customHeight="1">
      <c r="A34" s="6">
        <v>23</v>
      </c>
      <c r="B34" s="96" t="s">
        <v>250</v>
      </c>
      <c r="C34" s="35">
        <v>5</v>
      </c>
      <c r="D34" s="35">
        <v>8</v>
      </c>
      <c r="E34" s="35">
        <v>5.2</v>
      </c>
      <c r="F34" s="35"/>
      <c r="G34" s="35"/>
      <c r="H34" s="35"/>
      <c r="I34" s="9" t="str">
        <f t="shared" si="0"/>
        <v/>
      </c>
      <c r="J34" s="35">
        <v>6.25</v>
      </c>
      <c r="K34" s="35">
        <v>7.25</v>
      </c>
      <c r="L34" s="35">
        <v>6.5</v>
      </c>
      <c r="M34" s="9">
        <f t="shared" si="1"/>
        <v>6.666666666666667</v>
      </c>
      <c r="N34" s="89">
        <v>8.5</v>
      </c>
      <c r="O34" s="61">
        <v>2</v>
      </c>
      <c r="P34" s="12"/>
      <c r="Q34" s="13">
        <f t="shared" si="2"/>
        <v>7.3</v>
      </c>
      <c r="R34" s="37" t="str">
        <f t="shared" si="3"/>
        <v/>
      </c>
      <c r="S34" s="15" t="str">
        <f t="shared" si="4"/>
        <v>Đậu</v>
      </c>
      <c r="T34" s="1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customHeight="1">
      <c r="A35" s="6">
        <v>24</v>
      </c>
      <c r="B35" s="96" t="s">
        <v>251</v>
      </c>
      <c r="C35" s="35">
        <v>6.2</v>
      </c>
      <c r="D35" s="35">
        <v>8</v>
      </c>
      <c r="E35" s="35">
        <v>5.6</v>
      </c>
      <c r="F35" s="35"/>
      <c r="G35" s="35"/>
      <c r="H35" s="35"/>
      <c r="I35" s="9" t="str">
        <f t="shared" si="0"/>
        <v/>
      </c>
      <c r="J35" s="35">
        <v>3.5</v>
      </c>
      <c r="K35" s="35">
        <v>6.5</v>
      </c>
      <c r="L35" s="35">
        <v>8.5</v>
      </c>
      <c r="M35" s="9">
        <f t="shared" si="1"/>
        <v>6.166666666666667</v>
      </c>
      <c r="N35" s="89">
        <v>8.9</v>
      </c>
      <c r="O35" s="61">
        <v>2</v>
      </c>
      <c r="P35" s="12"/>
      <c r="Q35" s="13">
        <f t="shared" si="2"/>
        <v>7.6</v>
      </c>
      <c r="R35" s="37" t="str">
        <f t="shared" si="3"/>
        <v/>
      </c>
      <c r="S35" s="15" t="str">
        <f t="shared" si="4"/>
        <v>Đậu</v>
      </c>
      <c r="T35" s="1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customHeight="1">
      <c r="A36" s="6">
        <v>25</v>
      </c>
      <c r="B36" s="96" t="s">
        <v>252</v>
      </c>
      <c r="C36" s="35">
        <v>6</v>
      </c>
      <c r="D36" s="35">
        <v>7.5</v>
      </c>
      <c r="E36" s="35">
        <v>4.8</v>
      </c>
      <c r="F36" s="35"/>
      <c r="G36" s="35"/>
      <c r="H36" s="35"/>
      <c r="I36" s="9" t="str">
        <f t="shared" si="0"/>
        <v/>
      </c>
      <c r="J36" s="35">
        <v>3.5</v>
      </c>
      <c r="K36" s="35">
        <v>6</v>
      </c>
      <c r="L36" s="35">
        <v>7.25</v>
      </c>
      <c r="M36" s="9">
        <f t="shared" si="1"/>
        <v>5.583333333333333</v>
      </c>
      <c r="N36" s="89">
        <v>8.8000000000000007</v>
      </c>
      <c r="O36" s="61">
        <v>2</v>
      </c>
      <c r="P36" s="12"/>
      <c r="Q36" s="13">
        <f t="shared" si="2"/>
        <v>7.2</v>
      </c>
      <c r="R36" s="37" t="str">
        <f t="shared" si="3"/>
        <v/>
      </c>
      <c r="S36" s="15" t="str">
        <f t="shared" si="4"/>
        <v>Đậu</v>
      </c>
      <c r="T36" s="16"/>
      <c r="U36" s="3"/>
      <c r="V36" s="3"/>
      <c r="W36" s="167" t="s">
        <v>66</v>
      </c>
      <c r="X36" s="151"/>
      <c r="Y36" s="168" t="s">
        <v>67</v>
      </c>
      <c r="Z36" s="151"/>
      <c r="AA36" s="169" t="s">
        <v>68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44" ht="15.75" customHeight="1">
      <c r="A37" s="6">
        <v>26</v>
      </c>
      <c r="B37" s="96" t="s">
        <v>253</v>
      </c>
      <c r="C37" s="35">
        <v>3.8</v>
      </c>
      <c r="D37" s="35">
        <v>6.5</v>
      </c>
      <c r="E37" s="35">
        <v>3.6</v>
      </c>
      <c r="F37" s="35"/>
      <c r="G37" s="35"/>
      <c r="H37" s="35"/>
      <c r="I37" s="9" t="str">
        <f t="shared" si="0"/>
        <v/>
      </c>
      <c r="J37" s="35">
        <v>3.75</v>
      </c>
      <c r="K37" s="35">
        <v>6</v>
      </c>
      <c r="L37" s="35">
        <v>6</v>
      </c>
      <c r="M37" s="9">
        <f t="shared" si="1"/>
        <v>5.25</v>
      </c>
      <c r="N37" s="89">
        <v>7.8</v>
      </c>
      <c r="O37" s="61">
        <v>2</v>
      </c>
      <c r="P37" s="12"/>
      <c r="Q37" s="13">
        <f t="shared" si="2"/>
        <v>6</v>
      </c>
      <c r="R37" s="37" t="str">
        <f t="shared" si="3"/>
        <v/>
      </c>
      <c r="S37" s="15" t="str">
        <f t="shared" si="4"/>
        <v>Đậu</v>
      </c>
      <c r="T37" s="16"/>
      <c r="U37" s="3"/>
      <c r="V37" s="3"/>
      <c r="W37" s="19" t="s">
        <v>70</v>
      </c>
      <c r="X37" s="20" t="s">
        <v>71</v>
      </c>
      <c r="Y37" s="21" t="s">
        <v>70</v>
      </c>
      <c r="Z37" s="22" t="s">
        <v>71</v>
      </c>
      <c r="AA37" s="21" t="s">
        <v>70</v>
      </c>
      <c r="AB37" s="22" t="s">
        <v>71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44" ht="15.75" customHeight="1">
      <c r="A38" s="6">
        <v>27</v>
      </c>
      <c r="B38" s="96" t="s">
        <v>254</v>
      </c>
      <c r="C38" s="35">
        <v>4.8</v>
      </c>
      <c r="D38" s="35">
        <v>6.3</v>
      </c>
      <c r="E38" s="35">
        <v>6.2</v>
      </c>
      <c r="F38" s="35"/>
      <c r="G38" s="35"/>
      <c r="H38" s="35"/>
      <c r="I38" s="9" t="str">
        <f t="shared" si="0"/>
        <v/>
      </c>
      <c r="J38" s="35">
        <v>3.5</v>
      </c>
      <c r="K38" s="35">
        <v>6.75</v>
      </c>
      <c r="L38" s="35">
        <v>5.75</v>
      </c>
      <c r="M38" s="9">
        <f t="shared" si="1"/>
        <v>5.333333333333333</v>
      </c>
      <c r="N38" s="89">
        <v>8.1999999999999993</v>
      </c>
      <c r="O38" s="61">
        <v>2</v>
      </c>
      <c r="P38" s="12"/>
      <c r="Q38" s="13">
        <f t="shared" si="2"/>
        <v>6.8</v>
      </c>
      <c r="R38" s="37" t="str">
        <f t="shared" si="3"/>
        <v/>
      </c>
      <c r="S38" s="15" t="str">
        <f t="shared" si="4"/>
        <v>Đậu</v>
      </c>
      <c r="T38" s="16"/>
      <c r="U38" s="3"/>
      <c r="V38" s="3"/>
      <c r="W38" s="23">
        <f>COUNTIF(R12:R48,"Đậu")</f>
        <v>12</v>
      </c>
      <c r="X38" s="23">
        <f>COUNTIF(R12:R48,"Hỏng")</f>
        <v>0</v>
      </c>
      <c r="Y38" s="23">
        <f>COUNTIF(S12:S48,"Đậu")</f>
        <v>25</v>
      </c>
      <c r="Z38" s="23">
        <f>COUNTIF(S12:S48,"Hỏng")</f>
        <v>0</v>
      </c>
      <c r="AA38" s="24">
        <f t="shared" ref="AA38:AB38" si="5">SUM(W38,Y38)</f>
        <v>37</v>
      </c>
      <c r="AB38" s="24">
        <f t="shared" si="5"/>
        <v>0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44" ht="15.75" customHeight="1">
      <c r="A39" s="6">
        <v>28</v>
      </c>
      <c r="B39" s="96" t="s">
        <v>255</v>
      </c>
      <c r="C39" s="35">
        <v>3.4</v>
      </c>
      <c r="D39" s="35">
        <v>7.5</v>
      </c>
      <c r="E39" s="35">
        <v>4.5999999999999996</v>
      </c>
      <c r="F39" s="35"/>
      <c r="G39" s="35"/>
      <c r="H39" s="35"/>
      <c r="I39" s="9" t="str">
        <f t="shared" si="0"/>
        <v/>
      </c>
      <c r="J39" s="35">
        <v>4.5</v>
      </c>
      <c r="K39" s="35">
        <v>6</v>
      </c>
      <c r="L39" s="35">
        <v>6.5</v>
      </c>
      <c r="M39" s="9">
        <f t="shared" si="1"/>
        <v>5.666666666666667</v>
      </c>
      <c r="N39" s="89">
        <v>8.3000000000000007</v>
      </c>
      <c r="O39" s="61">
        <v>2</v>
      </c>
      <c r="P39" s="12"/>
      <c r="Q39" s="13">
        <f t="shared" si="2"/>
        <v>6.5</v>
      </c>
      <c r="R39" s="37" t="str">
        <f t="shared" si="3"/>
        <v/>
      </c>
      <c r="S39" s="15" t="str">
        <f t="shared" si="4"/>
        <v>Đậu</v>
      </c>
      <c r="T39" s="1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customHeight="1">
      <c r="A40" s="6">
        <v>29</v>
      </c>
      <c r="B40" s="96" t="s">
        <v>256</v>
      </c>
      <c r="C40" s="35">
        <v>5.8</v>
      </c>
      <c r="D40" s="35">
        <v>8</v>
      </c>
      <c r="E40" s="35">
        <v>4.5999999999999996</v>
      </c>
      <c r="F40" s="35">
        <v>6.25</v>
      </c>
      <c r="G40" s="35">
        <v>6</v>
      </c>
      <c r="H40" s="35">
        <v>6.5</v>
      </c>
      <c r="I40" s="9">
        <f t="shared" si="0"/>
        <v>6.25</v>
      </c>
      <c r="J40" s="35"/>
      <c r="K40" s="35"/>
      <c r="L40" s="35"/>
      <c r="M40" s="9" t="str">
        <f t="shared" si="1"/>
        <v/>
      </c>
      <c r="N40" s="89">
        <v>9</v>
      </c>
      <c r="O40" s="61">
        <v>2</v>
      </c>
      <c r="P40" s="12"/>
      <c r="Q40" s="13">
        <f t="shared" si="2"/>
        <v>7.4</v>
      </c>
      <c r="R40" s="37" t="str">
        <f t="shared" si="3"/>
        <v>Đậu</v>
      </c>
      <c r="S40" s="15" t="str">
        <f t="shared" si="4"/>
        <v/>
      </c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customHeight="1">
      <c r="A41" s="6">
        <v>30</v>
      </c>
      <c r="B41" s="96" t="s">
        <v>257</v>
      </c>
      <c r="C41" s="35">
        <v>6.6</v>
      </c>
      <c r="D41" s="35">
        <v>7.3</v>
      </c>
      <c r="E41" s="35">
        <v>4.5999999999999996</v>
      </c>
      <c r="F41" s="35">
        <v>6.25</v>
      </c>
      <c r="G41" s="35">
        <v>6.25</v>
      </c>
      <c r="H41" s="35">
        <v>5</v>
      </c>
      <c r="I41" s="9">
        <f t="shared" si="0"/>
        <v>5.833333333333333</v>
      </c>
      <c r="J41" s="35"/>
      <c r="K41" s="35"/>
      <c r="L41" s="35"/>
      <c r="M41" s="9" t="str">
        <f t="shared" si="1"/>
        <v/>
      </c>
      <c r="N41" s="89">
        <v>8.8000000000000007</v>
      </c>
      <c r="O41" s="61">
        <v>2</v>
      </c>
      <c r="P41" s="12"/>
      <c r="Q41" s="13">
        <f t="shared" si="2"/>
        <v>7.2</v>
      </c>
      <c r="R41" s="37" t="str">
        <f t="shared" si="3"/>
        <v>Đậu</v>
      </c>
      <c r="S41" s="15" t="str">
        <f t="shared" si="4"/>
        <v/>
      </c>
      <c r="T41" s="1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customHeight="1">
      <c r="A42" s="6">
        <v>31</v>
      </c>
      <c r="B42" s="96" t="s">
        <v>258</v>
      </c>
      <c r="C42" s="35">
        <v>3.4</v>
      </c>
      <c r="D42" s="35">
        <v>7.8</v>
      </c>
      <c r="E42" s="35">
        <v>3.4</v>
      </c>
      <c r="F42" s="35"/>
      <c r="G42" s="35"/>
      <c r="H42" s="35"/>
      <c r="I42" s="9" t="str">
        <f t="shared" si="0"/>
        <v/>
      </c>
      <c r="J42" s="35">
        <v>4.75</v>
      </c>
      <c r="K42" s="35">
        <v>6</v>
      </c>
      <c r="L42" s="35">
        <v>6.75</v>
      </c>
      <c r="M42" s="9">
        <f t="shared" si="1"/>
        <v>5.833333333333333</v>
      </c>
      <c r="N42" s="89">
        <v>7.4</v>
      </c>
      <c r="O42" s="61">
        <v>2</v>
      </c>
      <c r="P42" s="12"/>
      <c r="Q42" s="13">
        <f t="shared" si="2"/>
        <v>6.1</v>
      </c>
      <c r="R42" s="37" t="str">
        <f t="shared" si="3"/>
        <v/>
      </c>
      <c r="S42" s="15" t="str">
        <f t="shared" si="4"/>
        <v>Đậu</v>
      </c>
      <c r="T42" s="1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.75" customHeight="1">
      <c r="A43" s="6">
        <v>32</v>
      </c>
      <c r="B43" s="96" t="s">
        <v>259</v>
      </c>
      <c r="C43" s="35">
        <v>5.2</v>
      </c>
      <c r="D43" s="35">
        <v>7</v>
      </c>
      <c r="E43" s="35">
        <v>5.2</v>
      </c>
      <c r="F43" s="35">
        <v>6.5</v>
      </c>
      <c r="G43" s="35">
        <v>4.5</v>
      </c>
      <c r="H43" s="35">
        <v>4.5</v>
      </c>
      <c r="I43" s="9">
        <f t="shared" si="0"/>
        <v>5.166666666666667</v>
      </c>
      <c r="J43" s="35"/>
      <c r="K43" s="35"/>
      <c r="L43" s="35"/>
      <c r="M43" s="9" t="str">
        <f t="shared" si="1"/>
        <v/>
      </c>
      <c r="N43" s="89">
        <v>8.3000000000000007</v>
      </c>
      <c r="O43" s="61">
        <v>2</v>
      </c>
      <c r="P43" s="12"/>
      <c r="Q43" s="13">
        <f t="shared" si="2"/>
        <v>6.8</v>
      </c>
      <c r="R43" s="37" t="str">
        <f t="shared" si="3"/>
        <v>Đậu</v>
      </c>
      <c r="S43" s="15" t="str">
        <f t="shared" si="4"/>
        <v/>
      </c>
      <c r="T43" s="1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15.75" customHeight="1">
      <c r="A44" s="6">
        <v>33</v>
      </c>
      <c r="B44" s="96" t="s">
        <v>260</v>
      </c>
      <c r="C44" s="35">
        <v>6.6</v>
      </c>
      <c r="D44" s="35">
        <v>8</v>
      </c>
      <c r="E44" s="35">
        <v>7</v>
      </c>
      <c r="F44" s="35"/>
      <c r="G44" s="35"/>
      <c r="H44" s="35"/>
      <c r="I44" s="9" t="str">
        <f t="shared" si="0"/>
        <v/>
      </c>
      <c r="J44" s="35">
        <v>5.25</v>
      </c>
      <c r="K44" s="35">
        <v>8</v>
      </c>
      <c r="L44" s="35">
        <v>7.5</v>
      </c>
      <c r="M44" s="9">
        <f t="shared" si="1"/>
        <v>6.916666666666667</v>
      </c>
      <c r="N44" s="89">
        <v>8.8000000000000007</v>
      </c>
      <c r="O44" s="61">
        <v>2</v>
      </c>
      <c r="P44" s="12"/>
      <c r="Q44" s="13">
        <f t="shared" si="2"/>
        <v>8</v>
      </c>
      <c r="R44" s="37" t="str">
        <f t="shared" si="3"/>
        <v/>
      </c>
      <c r="S44" s="15" t="str">
        <f t="shared" si="4"/>
        <v>Đậu</v>
      </c>
      <c r="T44" s="16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5.75" customHeight="1">
      <c r="A45" s="92">
        <v>34</v>
      </c>
      <c r="B45" s="96" t="s">
        <v>261</v>
      </c>
      <c r="C45" s="93">
        <v>6.2</v>
      </c>
      <c r="D45" s="93">
        <v>7.5</v>
      </c>
      <c r="E45" s="93">
        <v>4.8</v>
      </c>
      <c r="F45" s="93"/>
      <c r="G45" s="93"/>
      <c r="H45" s="93"/>
      <c r="I45" s="97" t="str">
        <f t="shared" si="0"/>
        <v/>
      </c>
      <c r="J45" s="93">
        <v>5.5</v>
      </c>
      <c r="K45" s="93">
        <v>6.25</v>
      </c>
      <c r="L45" s="93">
        <v>6.75</v>
      </c>
      <c r="M45" s="97">
        <f t="shared" si="1"/>
        <v>6.166666666666667</v>
      </c>
      <c r="N45" s="89">
        <v>8.5</v>
      </c>
      <c r="O45" s="61">
        <v>2</v>
      </c>
      <c r="P45" s="98"/>
      <c r="Q45" s="99">
        <f t="shared" si="2"/>
        <v>7.2</v>
      </c>
      <c r="R45" s="37" t="str">
        <f t="shared" si="3"/>
        <v/>
      </c>
      <c r="S45" s="29" t="str">
        <f t="shared" si="4"/>
        <v>Đậu</v>
      </c>
      <c r="T45" s="49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5.75" customHeight="1">
      <c r="A46" s="6">
        <v>35</v>
      </c>
      <c r="B46" s="96" t="s">
        <v>262</v>
      </c>
      <c r="C46" s="35">
        <v>4.8</v>
      </c>
      <c r="D46" s="35">
        <v>8.3000000000000007</v>
      </c>
      <c r="E46" s="35">
        <v>4.2</v>
      </c>
      <c r="F46" s="35"/>
      <c r="G46" s="35"/>
      <c r="H46" s="35"/>
      <c r="I46" s="97" t="str">
        <f t="shared" si="0"/>
        <v/>
      </c>
      <c r="J46" s="35">
        <v>6.75</v>
      </c>
      <c r="K46" s="35">
        <v>7</v>
      </c>
      <c r="L46" s="35">
        <v>7</v>
      </c>
      <c r="M46" s="9">
        <f>IF(OR(J48="",K48="",L48=""),"",AVERAGE(J48:L48))</f>
        <v>6.083333333333333</v>
      </c>
      <c r="N46" s="89">
        <v>8.4</v>
      </c>
      <c r="O46" s="61">
        <v>2</v>
      </c>
      <c r="P46" s="12"/>
      <c r="Q46" s="13">
        <f>ROUND(IF(OR(C48="",D48="",E48=""),"",((((SUM(C48:E48)+IF(OR(I48=""),M48,I48)+O48)/4)*7+N48*3)/10)+P48),1)</f>
        <v>6.6</v>
      </c>
      <c r="R46" s="37" t="str">
        <f t="shared" si="3"/>
        <v/>
      </c>
      <c r="S46" s="29" t="str">
        <f t="shared" si="4"/>
        <v>Đậu</v>
      </c>
      <c r="T46" s="1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5.75" customHeight="1">
      <c r="A47" s="92">
        <v>36</v>
      </c>
      <c r="B47" s="96" t="s">
        <v>263</v>
      </c>
      <c r="C47" s="25">
        <v>6.6</v>
      </c>
      <c r="D47" s="25">
        <v>8.3000000000000007</v>
      </c>
      <c r="E47" s="25">
        <v>5.4</v>
      </c>
      <c r="F47" s="25">
        <v>4.5</v>
      </c>
      <c r="G47" s="25">
        <v>6</v>
      </c>
      <c r="H47" s="25">
        <v>5.25</v>
      </c>
      <c r="I47" s="9">
        <f t="shared" si="0"/>
        <v>5.25</v>
      </c>
      <c r="J47" s="25"/>
      <c r="K47" s="25"/>
      <c r="L47" s="25"/>
      <c r="M47" s="9" t="str">
        <f t="shared" ref="M47:M48" si="6">IF(OR(J47="",K47="",L47=""),"",AVERAGE(J47:L47))</f>
        <v/>
      </c>
      <c r="N47" s="89">
        <v>8.6999999999999993</v>
      </c>
      <c r="O47" s="61">
        <v>1.5</v>
      </c>
      <c r="P47" s="16"/>
      <c r="Q47" s="13">
        <f t="shared" ref="Q47:Q48" si="7">ROUND(IF(OR(C47="",D47="",E47=""),"",((((SUM(C47:E47)+IF(OR(I47=""),M47,I47)+O47)/4)*7+N47*3)/10)+P47),1)</f>
        <v>7.3</v>
      </c>
      <c r="R47" s="37" t="str">
        <f t="shared" si="3"/>
        <v>Đậu</v>
      </c>
      <c r="S47" s="29" t="str">
        <f t="shared" si="4"/>
        <v/>
      </c>
      <c r="T47" s="53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ht="15.75" customHeight="1">
      <c r="A48" s="6">
        <v>37</v>
      </c>
      <c r="B48" s="96" t="s">
        <v>264</v>
      </c>
      <c r="C48" s="25">
        <v>5</v>
      </c>
      <c r="D48" s="25">
        <v>7.8</v>
      </c>
      <c r="E48" s="25">
        <v>3.4</v>
      </c>
      <c r="F48" s="25"/>
      <c r="G48" s="25"/>
      <c r="H48" s="25"/>
      <c r="I48" s="9" t="str">
        <f t="shared" si="0"/>
        <v/>
      </c>
      <c r="J48" s="25">
        <v>4.25</v>
      </c>
      <c r="K48" s="25">
        <v>8</v>
      </c>
      <c r="L48" s="25">
        <v>6</v>
      </c>
      <c r="M48" s="9">
        <f t="shared" si="6"/>
        <v>6.083333333333333</v>
      </c>
      <c r="N48" s="89">
        <v>7.7</v>
      </c>
      <c r="O48" s="61">
        <v>2</v>
      </c>
      <c r="P48" s="16"/>
      <c r="Q48" s="13">
        <f t="shared" si="7"/>
        <v>6.6</v>
      </c>
      <c r="R48" s="37" t="str">
        <f t="shared" si="3"/>
        <v/>
      </c>
      <c r="S48" s="29" t="str">
        <f t="shared" si="4"/>
        <v>Đậu</v>
      </c>
      <c r="T48" s="16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5.75" customHeight="1">
      <c r="A49" s="33"/>
      <c r="B49" s="84"/>
      <c r="C49" s="33">
        <f t="shared" ref="C49:E49" si="8">COUNT(C12:C48)</f>
        <v>37</v>
      </c>
      <c r="D49" s="33">
        <f t="shared" si="8"/>
        <v>37</v>
      </c>
      <c r="E49" s="33">
        <f t="shared" si="8"/>
        <v>37</v>
      </c>
      <c r="F49" s="33"/>
      <c r="G49" s="33"/>
      <c r="H49" s="33"/>
      <c r="I49" s="33">
        <f>COUNT(I12:I48)</f>
        <v>12</v>
      </c>
      <c r="J49" s="33"/>
      <c r="K49" s="33"/>
      <c r="L49" s="33"/>
      <c r="M49" s="33">
        <f>COUNT(M12:M48)</f>
        <v>25</v>
      </c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</row>
    <row r="50" spans="1:44" ht="15.75" customHeight="1">
      <c r="A50" s="3"/>
      <c r="B50" s="5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5.75" customHeight="1">
      <c r="A51" s="3"/>
      <c r="B51" s="5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5.75" customHeight="1">
      <c r="A52" s="3"/>
      <c r="B52" s="5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customHeight="1">
      <c r="A53" s="3"/>
      <c r="B53" s="5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customHeight="1">
      <c r="A54" s="3"/>
      <c r="B54" s="5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5.75" customHeight="1">
      <c r="A55" s="3"/>
      <c r="B55" s="5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5.75" customHeight="1">
      <c r="A56" s="3"/>
      <c r="B56" s="5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5.75" customHeight="1">
      <c r="A57" s="3"/>
      <c r="B57" s="5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5.75" customHeight="1">
      <c r="A58" s="3"/>
      <c r="B58" s="5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5.75" customHeight="1">
      <c r="A59" s="3"/>
      <c r="B59" s="5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5.75" customHeight="1">
      <c r="A60" s="3"/>
      <c r="B60" s="5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5.75" customHeight="1">
      <c r="A61" s="3"/>
      <c r="B61" s="5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5.75" customHeight="1">
      <c r="A62" s="3"/>
      <c r="B62" s="5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5.75" customHeight="1">
      <c r="A63" s="3"/>
      <c r="B63" s="5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5.75" customHeight="1">
      <c r="A64" s="3"/>
      <c r="B64" s="5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5.75" customHeight="1">
      <c r="A65" s="3"/>
      <c r="B65" s="5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15.75" customHeight="1">
      <c r="A66" s="3"/>
      <c r="B66" s="5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15.75" customHeight="1">
      <c r="A67" s="3"/>
      <c r="B67" s="5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15.75" customHeight="1">
      <c r="A68" s="3"/>
      <c r="B68" s="5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15.75" customHeight="1">
      <c r="A69" s="3"/>
      <c r="B69" s="5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15.75" customHeight="1">
      <c r="A70" s="3"/>
      <c r="B70" s="5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15.75" customHeight="1">
      <c r="A71" s="3"/>
      <c r="B71" s="5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15.75" customHeight="1">
      <c r="A72" s="3"/>
      <c r="B72" s="5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15.75" customHeight="1">
      <c r="A73" s="3"/>
      <c r="B73" s="5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15.75" customHeight="1">
      <c r="A74" s="3"/>
      <c r="B74" s="5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15.75" customHeight="1">
      <c r="A75" s="3"/>
      <c r="B75" s="5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15.75" customHeight="1">
      <c r="A76" s="3"/>
      <c r="B76" s="5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15.75" customHeight="1">
      <c r="A77" s="3"/>
      <c r="B77" s="5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15.75" customHeight="1">
      <c r="A78" s="3"/>
      <c r="B78" s="5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15.75" customHeight="1">
      <c r="A79" s="3"/>
      <c r="B79" s="5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15.75" customHeight="1">
      <c r="A80" s="3"/>
      <c r="B80" s="5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15.75" customHeight="1">
      <c r="A81" s="3"/>
      <c r="B81" s="5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15.75" customHeight="1">
      <c r="A82" s="3"/>
      <c r="B82" s="5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15.75" customHeight="1">
      <c r="A83" s="3"/>
      <c r="B83" s="5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15.75" customHeight="1">
      <c r="A84" s="3"/>
      <c r="B84" s="5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15.75" customHeight="1">
      <c r="A85" s="3"/>
      <c r="B85" s="5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15.75" customHeight="1">
      <c r="A86" s="3"/>
      <c r="B86" s="5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15.75" customHeight="1">
      <c r="A87" s="3"/>
      <c r="B87" s="5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15.75" customHeight="1">
      <c r="A88" s="3"/>
      <c r="B88" s="5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15.75" customHeight="1">
      <c r="A89" s="3"/>
      <c r="B89" s="5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15.75" customHeight="1">
      <c r="A90" s="3"/>
      <c r="B90" s="5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15.75" customHeight="1">
      <c r="A91" s="3"/>
      <c r="B91" s="5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15.75" customHeight="1">
      <c r="A92" s="3"/>
      <c r="B92" s="5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15.75" customHeight="1">
      <c r="A93" s="3"/>
      <c r="B93" s="5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15.75" customHeight="1">
      <c r="A94" s="3"/>
      <c r="B94" s="5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15.75" customHeight="1">
      <c r="A95" s="3"/>
      <c r="B95" s="5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15.75" customHeight="1">
      <c r="A96" s="3"/>
      <c r="B96" s="5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15.75" customHeight="1">
      <c r="A97" s="3"/>
      <c r="B97" s="5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15.75" customHeight="1">
      <c r="A98" s="3"/>
      <c r="B98" s="5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5.75" customHeight="1">
      <c r="A99" s="3"/>
      <c r="B99" s="5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15.75" customHeight="1">
      <c r="A100" s="3"/>
      <c r="B100" s="5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15.75" customHeight="1">
      <c r="A101" s="3"/>
      <c r="B101" s="5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15.75" customHeight="1">
      <c r="A102" s="3"/>
      <c r="B102" s="5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15.75" customHeight="1">
      <c r="A103" s="3"/>
      <c r="B103" s="5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15.75" customHeight="1">
      <c r="A104" s="3"/>
      <c r="B104" s="5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5.75" customHeight="1">
      <c r="A105" s="3"/>
      <c r="B105" s="5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5.75" customHeight="1">
      <c r="A106" s="3"/>
      <c r="B106" s="5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5.75" customHeight="1">
      <c r="A107" s="3"/>
      <c r="B107" s="5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5.75" customHeight="1">
      <c r="A108" s="3"/>
      <c r="B108" s="5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5.75" customHeight="1">
      <c r="A109" s="3"/>
      <c r="B109" s="5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5.75" customHeight="1">
      <c r="A110" s="3"/>
      <c r="B110" s="5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5.75" customHeight="1">
      <c r="A111" s="3"/>
      <c r="B111" s="5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5.75" customHeight="1">
      <c r="A112" s="3"/>
      <c r="B112" s="5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15.75" customHeight="1">
      <c r="A113" s="3"/>
      <c r="B113" s="5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5.75" customHeight="1">
      <c r="A114" s="3"/>
      <c r="B114" s="5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15.75" customHeight="1">
      <c r="A115" s="3"/>
      <c r="B115" s="5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5.75" customHeight="1">
      <c r="A116" s="3"/>
      <c r="B116" s="5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5.75" customHeight="1">
      <c r="A117" s="3"/>
      <c r="B117" s="5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15.75" customHeight="1">
      <c r="A118" s="3"/>
      <c r="B118" s="5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15.75" customHeight="1">
      <c r="A119" s="3"/>
      <c r="B119" s="5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15.75" customHeight="1">
      <c r="A120" s="3"/>
      <c r="B120" s="5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15.75" customHeight="1">
      <c r="A121" s="3"/>
      <c r="B121" s="5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15.75" customHeight="1">
      <c r="A122" s="3"/>
      <c r="B122" s="5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15.75" customHeight="1">
      <c r="A123" s="3"/>
      <c r="B123" s="5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15.75" customHeight="1">
      <c r="A124" s="3"/>
      <c r="B124" s="5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15.75" customHeight="1">
      <c r="A125" s="3"/>
      <c r="B125" s="5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15.75" customHeight="1">
      <c r="A126" s="3"/>
      <c r="B126" s="5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15.75" customHeight="1">
      <c r="A127" s="3"/>
      <c r="B127" s="5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15.75" customHeight="1">
      <c r="A128" s="3"/>
      <c r="B128" s="5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15.75" customHeight="1">
      <c r="A129" s="3"/>
      <c r="B129" s="5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15.75" customHeight="1">
      <c r="A130" s="3"/>
      <c r="B130" s="5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15.75" customHeight="1">
      <c r="A131" s="3"/>
      <c r="B131" s="5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15.75" customHeight="1">
      <c r="A132" s="3"/>
      <c r="B132" s="5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15.75" customHeight="1">
      <c r="A133" s="3"/>
      <c r="B133" s="5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15.75" customHeight="1">
      <c r="A134" s="3"/>
      <c r="B134" s="5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15.75" customHeight="1">
      <c r="A135" s="3"/>
      <c r="B135" s="5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15.75" customHeight="1">
      <c r="A136" s="3"/>
      <c r="B136" s="5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15.75" customHeight="1">
      <c r="A137" s="3"/>
      <c r="B137" s="5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15.75" customHeight="1">
      <c r="A138" s="3"/>
      <c r="B138" s="5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15.75" customHeight="1">
      <c r="A139" s="3"/>
      <c r="B139" s="5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15.75" customHeight="1">
      <c r="A140" s="3"/>
      <c r="B140" s="5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15.75" customHeight="1">
      <c r="A141" s="3"/>
      <c r="B141" s="5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15.75" customHeight="1">
      <c r="A142" s="3"/>
      <c r="B142" s="5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15.75" customHeight="1">
      <c r="A143" s="3"/>
      <c r="B143" s="5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15.75" customHeight="1">
      <c r="A144" s="3"/>
      <c r="B144" s="5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15.75" customHeight="1">
      <c r="A145" s="3"/>
      <c r="B145" s="5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15.75" customHeight="1">
      <c r="A146" s="3"/>
      <c r="B146" s="5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15.75" customHeight="1">
      <c r="A147" s="3"/>
      <c r="B147" s="5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15.75" customHeight="1">
      <c r="A148" s="3"/>
      <c r="B148" s="5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15.75" customHeight="1">
      <c r="A149" s="3"/>
      <c r="B149" s="5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15.75" customHeight="1">
      <c r="A150" s="3"/>
      <c r="B150" s="5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15.75" customHeight="1">
      <c r="A151" s="3"/>
      <c r="B151" s="5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15.75" customHeight="1">
      <c r="A152" s="3"/>
      <c r="B152" s="5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15.75" customHeight="1">
      <c r="A153" s="3"/>
      <c r="B153" s="5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15.75" customHeight="1">
      <c r="A154" s="3"/>
      <c r="B154" s="5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15.75" customHeight="1">
      <c r="A155" s="3"/>
      <c r="B155" s="5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15.75" customHeight="1">
      <c r="A156" s="3"/>
      <c r="B156" s="5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15.75" customHeight="1">
      <c r="A157" s="3"/>
      <c r="B157" s="5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15.75" customHeight="1">
      <c r="A158" s="3"/>
      <c r="B158" s="5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15.75" customHeight="1">
      <c r="A159" s="3"/>
      <c r="B159" s="5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15.75" customHeight="1">
      <c r="A160" s="3"/>
      <c r="B160" s="5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15.75" customHeight="1">
      <c r="A161" s="3"/>
      <c r="B161" s="5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15.75" customHeight="1">
      <c r="A162" s="3"/>
      <c r="B162" s="5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15.75" customHeight="1">
      <c r="A163" s="3"/>
      <c r="B163" s="5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15.75" customHeight="1">
      <c r="A164" s="3"/>
      <c r="B164" s="5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15.75" customHeight="1">
      <c r="A165" s="3"/>
      <c r="B165" s="5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15.75" customHeight="1">
      <c r="A166" s="3"/>
      <c r="B166" s="5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15.75" customHeight="1">
      <c r="A167" s="3"/>
      <c r="B167" s="5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15.75" customHeight="1">
      <c r="A168" s="3"/>
      <c r="B168" s="5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15.75" customHeight="1">
      <c r="A169" s="3"/>
      <c r="B169" s="5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15.75" customHeight="1">
      <c r="A170" s="3"/>
      <c r="B170" s="5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15.75" customHeight="1">
      <c r="A171" s="3"/>
      <c r="B171" s="5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15.75" customHeight="1">
      <c r="A172" s="3"/>
      <c r="B172" s="5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15.75" customHeight="1">
      <c r="A173" s="3"/>
      <c r="B173" s="5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15.75" customHeight="1">
      <c r="A174" s="3"/>
      <c r="B174" s="5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15.75" customHeight="1">
      <c r="A175" s="3"/>
      <c r="B175" s="5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15.75" customHeight="1">
      <c r="A176" s="3"/>
      <c r="B176" s="5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15.75" customHeight="1">
      <c r="A177" s="3"/>
      <c r="B177" s="5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15.75" customHeight="1">
      <c r="A178" s="3"/>
      <c r="B178" s="5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15.75" customHeight="1">
      <c r="A179" s="3"/>
      <c r="B179" s="5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15.75" customHeight="1">
      <c r="A180" s="3"/>
      <c r="B180" s="5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15.75" customHeight="1">
      <c r="A181" s="3"/>
      <c r="B181" s="5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15.75" customHeight="1">
      <c r="A182" s="3"/>
      <c r="B182" s="5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15.75" customHeight="1">
      <c r="A183" s="3"/>
      <c r="B183" s="5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15.75" customHeight="1">
      <c r="A184" s="3"/>
      <c r="B184" s="5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15.75" customHeight="1">
      <c r="A185" s="3"/>
      <c r="B185" s="5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15.75" customHeight="1">
      <c r="A186" s="3"/>
      <c r="B186" s="5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15.75" customHeight="1">
      <c r="A187" s="3"/>
      <c r="B187" s="5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15.75" customHeight="1">
      <c r="A188" s="3"/>
      <c r="B188" s="5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15.75" customHeight="1">
      <c r="A189" s="3"/>
      <c r="B189" s="5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15.75" customHeight="1">
      <c r="A190" s="3"/>
      <c r="B190" s="5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15.75" customHeight="1">
      <c r="A191" s="3"/>
      <c r="B191" s="5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15.75" customHeight="1">
      <c r="A192" s="3"/>
      <c r="B192" s="5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15.75" customHeight="1">
      <c r="A193" s="3"/>
      <c r="B193" s="5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15.75" customHeight="1">
      <c r="A194" s="3"/>
      <c r="B194" s="5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15.75" customHeight="1">
      <c r="A195" s="3"/>
      <c r="B195" s="5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15.75" customHeight="1">
      <c r="A196" s="3"/>
      <c r="B196" s="5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15.75" customHeight="1">
      <c r="A197" s="3"/>
      <c r="B197" s="5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15.75" customHeight="1">
      <c r="A198" s="3"/>
      <c r="B198" s="5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15.75" customHeight="1">
      <c r="A199" s="3"/>
      <c r="B199" s="5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15.75" customHeight="1">
      <c r="A200" s="3"/>
      <c r="B200" s="5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15.75" customHeight="1">
      <c r="A201" s="3"/>
      <c r="B201" s="5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15.75" customHeight="1">
      <c r="A202" s="3"/>
      <c r="B202" s="5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15.75" customHeight="1">
      <c r="A203" s="3"/>
      <c r="B203" s="5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15.75" customHeight="1">
      <c r="A204" s="3"/>
      <c r="B204" s="5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5.75" customHeight="1">
      <c r="A205" s="3"/>
      <c r="B205" s="5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15.75" customHeight="1">
      <c r="A206" s="3"/>
      <c r="B206" s="5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15.75" customHeight="1">
      <c r="A207" s="3"/>
      <c r="B207" s="5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15.75" customHeight="1">
      <c r="A208" s="3"/>
      <c r="B208" s="5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15.75" customHeight="1">
      <c r="A209" s="3"/>
      <c r="B209" s="5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15.75" customHeight="1">
      <c r="A210" s="3"/>
      <c r="B210" s="5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15.75" customHeight="1">
      <c r="A211" s="3"/>
      <c r="B211" s="5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15.75" customHeight="1">
      <c r="A212" s="3"/>
      <c r="B212" s="5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15.75" customHeight="1">
      <c r="A213" s="3"/>
      <c r="B213" s="5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15.75" customHeight="1">
      <c r="A214" s="3"/>
      <c r="B214" s="5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15.75" customHeight="1">
      <c r="A215" s="3"/>
      <c r="B215" s="5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15.75" customHeight="1">
      <c r="A216" s="3"/>
      <c r="B216" s="5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15.75" customHeight="1">
      <c r="A217" s="3"/>
      <c r="B217" s="5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15.75" customHeight="1">
      <c r="A218" s="3"/>
      <c r="B218" s="5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5.75" customHeight="1">
      <c r="A219" s="3"/>
      <c r="B219" s="5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15.75" customHeight="1">
      <c r="A220" s="3"/>
      <c r="B220" s="5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15.75" customHeight="1">
      <c r="A221" s="3"/>
      <c r="B221" s="5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15.75" customHeight="1">
      <c r="A222" s="3"/>
      <c r="B222" s="5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15.75" customHeight="1">
      <c r="A223" s="3"/>
      <c r="B223" s="5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15.75" customHeight="1">
      <c r="A224" s="3"/>
      <c r="B224" s="5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15.75" customHeight="1">
      <c r="A225" s="3"/>
      <c r="B225" s="5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15.75" customHeight="1">
      <c r="A226" s="3"/>
      <c r="B226" s="5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15.75" customHeight="1">
      <c r="A227" s="3"/>
      <c r="B227" s="5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15.75" customHeight="1">
      <c r="A228" s="3"/>
      <c r="B228" s="5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15.75" customHeight="1">
      <c r="A229" s="3"/>
      <c r="B229" s="5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15.75" customHeight="1">
      <c r="A230" s="3"/>
      <c r="B230" s="5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15.75" customHeight="1">
      <c r="A231" s="3"/>
      <c r="B231" s="5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15.75" customHeight="1">
      <c r="A232" s="3"/>
      <c r="B232" s="5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15.75" customHeight="1">
      <c r="A233" s="3"/>
      <c r="B233" s="5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15.75" customHeight="1">
      <c r="A234" s="3"/>
      <c r="B234" s="5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15.75" customHeight="1">
      <c r="A235" s="3"/>
      <c r="B235" s="5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15.75" customHeight="1">
      <c r="A236" s="3"/>
      <c r="B236" s="5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15.75" customHeight="1">
      <c r="A237" s="3"/>
      <c r="B237" s="5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15.75" customHeight="1">
      <c r="A238" s="3"/>
      <c r="B238" s="5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15.75" customHeight="1">
      <c r="A239" s="3"/>
      <c r="B239" s="5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15.75" customHeight="1">
      <c r="A240" s="3"/>
      <c r="B240" s="5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15.75" customHeight="1">
      <c r="A241" s="3"/>
      <c r="B241" s="5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15.75" customHeight="1">
      <c r="A242" s="3"/>
      <c r="B242" s="5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15.75" customHeight="1">
      <c r="A243" s="3"/>
      <c r="B243" s="5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15.75" customHeight="1">
      <c r="A244" s="3"/>
      <c r="B244" s="5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15.75" customHeight="1">
      <c r="A245" s="3"/>
      <c r="B245" s="5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15.75" customHeight="1">
      <c r="A246" s="3"/>
      <c r="B246" s="5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15.75" customHeight="1">
      <c r="A247" s="3"/>
      <c r="B247" s="5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15.75" customHeight="1">
      <c r="A248" s="3"/>
      <c r="B248" s="5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15.75" customHeight="1">
      <c r="A249" s="3"/>
      <c r="B249" s="5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1:44" ht="15.75" customHeight="1">
      <c r="B250" s="71"/>
    </row>
    <row r="251" spans="1:44" ht="15.75" customHeight="1">
      <c r="B251" s="71"/>
    </row>
    <row r="252" spans="1:44" ht="15.75" customHeight="1">
      <c r="B252" s="71"/>
    </row>
    <row r="253" spans="1:44" ht="15.75" customHeight="1">
      <c r="B253" s="71"/>
    </row>
    <row r="254" spans="1:44" ht="15.75" customHeight="1">
      <c r="B254" s="71"/>
    </row>
    <row r="255" spans="1:44" ht="15.75" customHeight="1">
      <c r="B255" s="71"/>
    </row>
    <row r="256" spans="1:44" ht="15.75" customHeight="1">
      <c r="B256" s="71"/>
    </row>
    <row r="257" spans="2:2" ht="15.75" customHeight="1">
      <c r="B257" s="71"/>
    </row>
    <row r="258" spans="2:2" ht="15.75" customHeight="1">
      <c r="B258" s="71"/>
    </row>
    <row r="259" spans="2:2" ht="15.75" customHeight="1">
      <c r="B259" s="71"/>
    </row>
    <row r="260" spans="2:2" ht="15.75" customHeight="1">
      <c r="B260" s="71"/>
    </row>
    <row r="261" spans="2:2" ht="15.75" customHeight="1">
      <c r="B261" s="71"/>
    </row>
    <row r="262" spans="2:2" ht="15.75" customHeight="1">
      <c r="B262" s="71"/>
    </row>
    <row r="263" spans="2:2" ht="15.75" customHeight="1">
      <c r="B263" s="71"/>
    </row>
    <row r="264" spans="2:2" ht="15.75" customHeight="1">
      <c r="B264" s="71"/>
    </row>
    <row r="265" spans="2:2" ht="15.75" customHeight="1">
      <c r="B265" s="71"/>
    </row>
    <row r="266" spans="2:2" ht="15.75" customHeight="1">
      <c r="B266" s="71"/>
    </row>
    <row r="267" spans="2:2" ht="15.75" customHeight="1">
      <c r="B267" s="71"/>
    </row>
    <row r="268" spans="2:2" ht="15.75" customHeight="1">
      <c r="B268" s="71"/>
    </row>
    <row r="269" spans="2:2" ht="15.75" customHeight="1">
      <c r="B269" s="71"/>
    </row>
    <row r="270" spans="2:2" ht="15.75" customHeight="1">
      <c r="B270" s="71"/>
    </row>
    <row r="271" spans="2:2" ht="15.75" customHeight="1">
      <c r="B271" s="71"/>
    </row>
    <row r="272" spans="2:2" ht="15.75" customHeight="1">
      <c r="B272" s="71"/>
    </row>
    <row r="273" spans="2:2" ht="15.75" customHeight="1">
      <c r="B273" s="71"/>
    </row>
    <row r="274" spans="2:2" ht="15.75" customHeight="1">
      <c r="B274" s="71"/>
    </row>
    <row r="275" spans="2:2" ht="15.75" customHeight="1">
      <c r="B275" s="71"/>
    </row>
    <row r="276" spans="2:2" ht="15.75" customHeight="1">
      <c r="B276" s="71"/>
    </row>
    <row r="277" spans="2:2" ht="15.75" customHeight="1">
      <c r="B277" s="71"/>
    </row>
    <row r="278" spans="2:2" ht="15.75" customHeight="1">
      <c r="B278" s="71"/>
    </row>
    <row r="279" spans="2:2" ht="15.75" customHeight="1">
      <c r="B279" s="71"/>
    </row>
    <row r="280" spans="2:2" ht="15.75" customHeight="1">
      <c r="B280" s="71"/>
    </row>
    <row r="281" spans="2:2" ht="15.75" customHeight="1">
      <c r="B281" s="71"/>
    </row>
    <row r="282" spans="2:2" ht="15.75" customHeight="1">
      <c r="B282" s="71"/>
    </row>
    <row r="283" spans="2:2" ht="15.75" customHeight="1">
      <c r="B283" s="71"/>
    </row>
    <row r="284" spans="2:2" ht="15.75" customHeight="1">
      <c r="B284" s="71"/>
    </row>
    <row r="285" spans="2:2" ht="15.75" customHeight="1">
      <c r="B285" s="71"/>
    </row>
    <row r="286" spans="2:2" ht="15.75" customHeight="1">
      <c r="B286" s="71"/>
    </row>
    <row r="287" spans="2:2" ht="15.75" customHeight="1">
      <c r="B287" s="71"/>
    </row>
    <row r="288" spans="2:2" ht="15.75" customHeight="1">
      <c r="B288" s="71"/>
    </row>
    <row r="289" spans="2:2" ht="15.75" customHeight="1">
      <c r="B289" s="71"/>
    </row>
    <row r="290" spans="2:2" ht="15.75" customHeight="1">
      <c r="B290" s="71"/>
    </row>
    <row r="291" spans="2:2" ht="15.75" customHeight="1">
      <c r="B291" s="71"/>
    </row>
    <row r="292" spans="2:2" ht="15.75" customHeight="1">
      <c r="B292" s="71"/>
    </row>
    <row r="293" spans="2:2" ht="15.75" customHeight="1">
      <c r="B293" s="71"/>
    </row>
    <row r="294" spans="2:2" ht="15.75" customHeight="1">
      <c r="B294" s="71"/>
    </row>
    <row r="295" spans="2:2" ht="15.75" customHeight="1">
      <c r="B295" s="71"/>
    </row>
    <row r="296" spans="2:2" ht="15.75" customHeight="1">
      <c r="B296" s="71"/>
    </row>
    <row r="297" spans="2:2" ht="15.75" customHeight="1">
      <c r="B297" s="71"/>
    </row>
    <row r="298" spans="2:2" ht="15.75" customHeight="1">
      <c r="B298" s="71"/>
    </row>
    <row r="299" spans="2:2" ht="15.75" customHeight="1">
      <c r="B299" s="71"/>
    </row>
    <row r="300" spans="2:2" ht="15.75" customHeight="1">
      <c r="B300" s="71"/>
    </row>
    <row r="301" spans="2:2" ht="15.75" customHeight="1">
      <c r="B301" s="71"/>
    </row>
    <row r="302" spans="2:2" ht="15.75" customHeight="1">
      <c r="B302" s="71"/>
    </row>
    <row r="303" spans="2:2" ht="15.75" customHeight="1">
      <c r="B303" s="71"/>
    </row>
    <row r="304" spans="2:2" ht="15.75" customHeight="1">
      <c r="B304" s="71"/>
    </row>
    <row r="305" spans="2:2" ht="15.75" customHeight="1">
      <c r="B305" s="71"/>
    </row>
    <row r="306" spans="2:2" ht="15.75" customHeight="1">
      <c r="B306" s="71"/>
    </row>
    <row r="307" spans="2:2" ht="15.75" customHeight="1">
      <c r="B307" s="71"/>
    </row>
    <row r="308" spans="2:2" ht="15.75" customHeight="1">
      <c r="B308" s="71"/>
    </row>
    <row r="309" spans="2:2" ht="15.75" customHeight="1">
      <c r="B309" s="71"/>
    </row>
    <row r="310" spans="2:2" ht="15.75" customHeight="1">
      <c r="B310" s="71"/>
    </row>
    <row r="311" spans="2:2" ht="15.75" customHeight="1">
      <c r="B311" s="71"/>
    </row>
    <row r="312" spans="2:2" ht="15.75" customHeight="1">
      <c r="B312" s="71"/>
    </row>
    <row r="313" spans="2:2" ht="15.75" customHeight="1">
      <c r="B313" s="71"/>
    </row>
    <row r="314" spans="2:2" ht="15.75" customHeight="1">
      <c r="B314" s="71"/>
    </row>
    <row r="315" spans="2:2" ht="15.75" customHeight="1">
      <c r="B315" s="71"/>
    </row>
    <row r="316" spans="2:2" ht="15.75" customHeight="1">
      <c r="B316" s="71"/>
    </row>
    <row r="317" spans="2:2" ht="15.75" customHeight="1">
      <c r="B317" s="71"/>
    </row>
    <row r="318" spans="2:2" ht="15.75" customHeight="1">
      <c r="B318" s="71"/>
    </row>
    <row r="319" spans="2:2" ht="15.75" customHeight="1">
      <c r="B319" s="71"/>
    </row>
    <row r="320" spans="2:2" ht="15.75" customHeight="1">
      <c r="B320" s="71"/>
    </row>
    <row r="321" spans="2:2" ht="15.75" customHeight="1">
      <c r="B321" s="71"/>
    </row>
    <row r="322" spans="2:2" ht="15.75" customHeight="1">
      <c r="B322" s="71"/>
    </row>
    <row r="323" spans="2:2" ht="15.75" customHeight="1">
      <c r="B323" s="71"/>
    </row>
    <row r="324" spans="2:2" ht="15.75" customHeight="1">
      <c r="B324" s="71"/>
    </row>
    <row r="325" spans="2:2" ht="15.75" customHeight="1">
      <c r="B325" s="71"/>
    </row>
    <row r="326" spans="2:2" ht="15.75" customHeight="1">
      <c r="B326" s="71"/>
    </row>
    <row r="327" spans="2:2" ht="15.75" customHeight="1">
      <c r="B327" s="71"/>
    </row>
    <row r="328" spans="2:2" ht="15.75" customHeight="1">
      <c r="B328" s="71"/>
    </row>
    <row r="329" spans="2:2" ht="15.75" customHeight="1">
      <c r="B329" s="71"/>
    </row>
    <row r="330" spans="2:2" ht="15.75" customHeight="1">
      <c r="B330" s="71"/>
    </row>
    <row r="331" spans="2:2" ht="15.75" customHeight="1">
      <c r="B331" s="71"/>
    </row>
    <row r="332" spans="2:2" ht="15.75" customHeight="1">
      <c r="B332" s="71"/>
    </row>
    <row r="333" spans="2:2" ht="15.75" customHeight="1">
      <c r="B333" s="71"/>
    </row>
    <row r="334" spans="2:2" ht="15.75" customHeight="1">
      <c r="B334" s="71"/>
    </row>
    <row r="335" spans="2:2" ht="15.75" customHeight="1">
      <c r="B335" s="71"/>
    </row>
    <row r="336" spans="2:2" ht="15.75" customHeight="1">
      <c r="B336" s="71"/>
    </row>
    <row r="337" spans="2:2" ht="15.75" customHeight="1">
      <c r="B337" s="71"/>
    </row>
    <row r="338" spans="2:2" ht="15.75" customHeight="1">
      <c r="B338" s="71"/>
    </row>
    <row r="339" spans="2:2" ht="15.75" customHeight="1">
      <c r="B339" s="71"/>
    </row>
    <row r="340" spans="2:2" ht="15.75" customHeight="1">
      <c r="B340" s="71"/>
    </row>
    <row r="341" spans="2:2" ht="15.75" customHeight="1">
      <c r="B341" s="71"/>
    </row>
    <row r="342" spans="2:2" ht="15.75" customHeight="1">
      <c r="B342" s="71"/>
    </row>
    <row r="343" spans="2:2" ht="15.75" customHeight="1">
      <c r="B343" s="71"/>
    </row>
    <row r="344" spans="2:2" ht="15.75" customHeight="1">
      <c r="B344" s="71"/>
    </row>
    <row r="345" spans="2:2" ht="15.75" customHeight="1">
      <c r="B345" s="71"/>
    </row>
    <row r="346" spans="2:2" ht="15.75" customHeight="1">
      <c r="B346" s="71"/>
    </row>
    <row r="347" spans="2:2" ht="15.75" customHeight="1">
      <c r="B347" s="71"/>
    </row>
    <row r="348" spans="2:2" ht="15.75" customHeight="1">
      <c r="B348" s="71"/>
    </row>
    <row r="349" spans="2:2" ht="15.75" customHeight="1">
      <c r="B349" s="71"/>
    </row>
    <row r="350" spans="2:2" ht="15.75" customHeight="1">
      <c r="B350" s="71"/>
    </row>
    <row r="351" spans="2:2" ht="15.75" customHeight="1">
      <c r="B351" s="71"/>
    </row>
    <row r="352" spans="2:2" ht="15.75" customHeight="1">
      <c r="B352" s="71"/>
    </row>
    <row r="353" spans="2:2" ht="15.75" customHeight="1">
      <c r="B353" s="71"/>
    </row>
    <row r="354" spans="2:2" ht="15.75" customHeight="1">
      <c r="B354" s="71"/>
    </row>
    <row r="355" spans="2:2" ht="15.75" customHeight="1">
      <c r="B355" s="71"/>
    </row>
    <row r="356" spans="2:2" ht="15.75" customHeight="1">
      <c r="B356" s="71"/>
    </row>
    <row r="357" spans="2:2" ht="15.75" customHeight="1">
      <c r="B357" s="71"/>
    </row>
    <row r="358" spans="2:2" ht="15.75" customHeight="1">
      <c r="B358" s="71"/>
    </row>
    <row r="359" spans="2:2" ht="15.75" customHeight="1">
      <c r="B359" s="71"/>
    </row>
    <row r="360" spans="2:2" ht="15.75" customHeight="1">
      <c r="B360" s="71"/>
    </row>
    <row r="361" spans="2:2" ht="15.75" customHeight="1">
      <c r="B361" s="71"/>
    </row>
    <row r="362" spans="2:2" ht="15.75" customHeight="1">
      <c r="B362" s="71"/>
    </row>
    <row r="363" spans="2:2" ht="15.75" customHeight="1">
      <c r="B363" s="71"/>
    </row>
    <row r="364" spans="2:2" ht="15.75" customHeight="1">
      <c r="B364" s="71"/>
    </row>
    <row r="365" spans="2:2" ht="15.75" customHeight="1">
      <c r="B365" s="71"/>
    </row>
    <row r="366" spans="2:2" ht="15.75" customHeight="1">
      <c r="B366" s="71"/>
    </row>
    <row r="367" spans="2:2" ht="15.75" customHeight="1">
      <c r="B367" s="71"/>
    </row>
    <row r="368" spans="2:2" ht="15.75" customHeight="1">
      <c r="B368" s="71"/>
    </row>
    <row r="369" spans="2:2" ht="15.75" customHeight="1">
      <c r="B369" s="71"/>
    </row>
    <row r="370" spans="2:2" ht="15.75" customHeight="1">
      <c r="B370" s="71"/>
    </row>
    <row r="371" spans="2:2" ht="15.75" customHeight="1">
      <c r="B371" s="71"/>
    </row>
    <row r="372" spans="2:2" ht="15.75" customHeight="1">
      <c r="B372" s="71"/>
    </row>
    <row r="373" spans="2:2" ht="15.75" customHeight="1">
      <c r="B373" s="71"/>
    </row>
    <row r="374" spans="2:2" ht="15.75" customHeight="1">
      <c r="B374" s="71"/>
    </row>
    <row r="375" spans="2:2" ht="15.75" customHeight="1">
      <c r="B375" s="71"/>
    </row>
    <row r="376" spans="2:2" ht="15.75" customHeight="1">
      <c r="B376" s="71"/>
    </row>
    <row r="377" spans="2:2" ht="15.75" customHeight="1">
      <c r="B377" s="71"/>
    </row>
    <row r="378" spans="2:2" ht="15.75" customHeight="1">
      <c r="B378" s="71"/>
    </row>
    <row r="379" spans="2:2" ht="15.75" customHeight="1">
      <c r="B379" s="71"/>
    </row>
    <row r="380" spans="2:2" ht="15.75" customHeight="1">
      <c r="B380" s="71"/>
    </row>
    <row r="381" spans="2:2" ht="15.75" customHeight="1">
      <c r="B381" s="71"/>
    </row>
    <row r="382" spans="2:2" ht="15.75" customHeight="1">
      <c r="B382" s="71"/>
    </row>
    <row r="383" spans="2:2" ht="15.75" customHeight="1">
      <c r="B383" s="71"/>
    </row>
    <row r="384" spans="2:2" ht="15.75" customHeight="1">
      <c r="B384" s="71"/>
    </row>
    <row r="385" spans="2:2" ht="15.75" customHeight="1">
      <c r="B385" s="71"/>
    </row>
    <row r="386" spans="2:2" ht="15.75" customHeight="1">
      <c r="B386" s="71"/>
    </row>
    <row r="387" spans="2:2" ht="15.75" customHeight="1">
      <c r="B387" s="71"/>
    </row>
    <row r="388" spans="2:2" ht="15.75" customHeight="1">
      <c r="B388" s="71"/>
    </row>
    <row r="389" spans="2:2" ht="15.75" customHeight="1">
      <c r="B389" s="71"/>
    </row>
    <row r="390" spans="2:2" ht="15.75" customHeight="1">
      <c r="B390" s="71"/>
    </row>
    <row r="391" spans="2:2" ht="15.75" customHeight="1">
      <c r="B391" s="71"/>
    </row>
    <row r="392" spans="2:2" ht="15.75" customHeight="1">
      <c r="B392" s="71"/>
    </row>
    <row r="393" spans="2:2" ht="15.75" customHeight="1">
      <c r="B393" s="71"/>
    </row>
    <row r="394" spans="2:2" ht="15.75" customHeight="1">
      <c r="B394" s="71"/>
    </row>
    <row r="395" spans="2:2" ht="15.75" customHeight="1">
      <c r="B395" s="71"/>
    </row>
    <row r="396" spans="2:2" ht="15.75" customHeight="1">
      <c r="B396" s="71"/>
    </row>
    <row r="397" spans="2:2" ht="15.75" customHeight="1">
      <c r="B397" s="71"/>
    </row>
    <row r="398" spans="2:2" ht="15.75" customHeight="1">
      <c r="B398" s="71"/>
    </row>
    <row r="399" spans="2:2" ht="15.75" customHeight="1">
      <c r="B399" s="71"/>
    </row>
    <row r="400" spans="2:2" ht="15.75" customHeight="1">
      <c r="B400" s="71"/>
    </row>
    <row r="401" spans="2:2" ht="15.75" customHeight="1">
      <c r="B401" s="71"/>
    </row>
    <row r="402" spans="2:2" ht="15.75" customHeight="1">
      <c r="B402" s="71"/>
    </row>
    <row r="403" spans="2:2" ht="15.75" customHeight="1">
      <c r="B403" s="71"/>
    </row>
    <row r="404" spans="2:2" ht="15.75" customHeight="1">
      <c r="B404" s="71"/>
    </row>
    <row r="405" spans="2:2" ht="15.75" customHeight="1">
      <c r="B405" s="71"/>
    </row>
    <row r="406" spans="2:2" ht="15.75" customHeight="1">
      <c r="B406" s="71"/>
    </row>
    <row r="407" spans="2:2" ht="15.75" customHeight="1">
      <c r="B407" s="71"/>
    </row>
    <row r="408" spans="2:2" ht="15.75" customHeight="1">
      <c r="B408" s="71"/>
    </row>
    <row r="409" spans="2:2" ht="15.75" customHeight="1">
      <c r="B409" s="71"/>
    </row>
    <row r="410" spans="2:2" ht="15.75" customHeight="1">
      <c r="B410" s="71"/>
    </row>
    <row r="411" spans="2:2" ht="15.75" customHeight="1">
      <c r="B411" s="71"/>
    </row>
    <row r="412" spans="2:2" ht="15.75" customHeight="1">
      <c r="B412" s="71"/>
    </row>
    <row r="413" spans="2:2" ht="15.75" customHeight="1">
      <c r="B413" s="71"/>
    </row>
    <row r="414" spans="2:2" ht="15.75" customHeight="1">
      <c r="B414" s="71"/>
    </row>
    <row r="415" spans="2:2" ht="15.75" customHeight="1">
      <c r="B415" s="71"/>
    </row>
    <row r="416" spans="2:2" ht="15.75" customHeight="1">
      <c r="B416" s="71"/>
    </row>
    <row r="417" spans="2:2" ht="15.75" customHeight="1">
      <c r="B417" s="71"/>
    </row>
    <row r="418" spans="2:2" ht="15.75" customHeight="1">
      <c r="B418" s="71"/>
    </row>
    <row r="419" spans="2:2" ht="15.75" customHeight="1">
      <c r="B419" s="71"/>
    </row>
    <row r="420" spans="2:2" ht="15.75" customHeight="1">
      <c r="B420" s="71"/>
    </row>
    <row r="421" spans="2:2" ht="15.75" customHeight="1">
      <c r="B421" s="71"/>
    </row>
    <row r="422" spans="2:2" ht="15.75" customHeight="1">
      <c r="B422" s="71"/>
    </row>
    <row r="423" spans="2:2" ht="15.75" customHeight="1">
      <c r="B423" s="71"/>
    </row>
    <row r="424" spans="2:2" ht="15.75" customHeight="1">
      <c r="B424" s="71"/>
    </row>
    <row r="425" spans="2:2" ht="15.75" customHeight="1">
      <c r="B425" s="71"/>
    </row>
    <row r="426" spans="2:2" ht="15.75" customHeight="1">
      <c r="B426" s="71"/>
    </row>
    <row r="427" spans="2:2" ht="15.75" customHeight="1">
      <c r="B427" s="71"/>
    </row>
    <row r="428" spans="2:2" ht="15.75" customHeight="1">
      <c r="B428" s="71"/>
    </row>
    <row r="429" spans="2:2" ht="15.75" customHeight="1">
      <c r="B429" s="71"/>
    </row>
    <row r="430" spans="2:2" ht="15.75" customHeight="1">
      <c r="B430" s="71"/>
    </row>
    <row r="431" spans="2:2" ht="15.75" customHeight="1">
      <c r="B431" s="71"/>
    </row>
    <row r="432" spans="2:2" ht="15.75" customHeight="1">
      <c r="B432" s="71"/>
    </row>
    <row r="433" spans="2:2" ht="15.75" customHeight="1">
      <c r="B433" s="71"/>
    </row>
    <row r="434" spans="2:2" ht="15.75" customHeight="1">
      <c r="B434" s="71"/>
    </row>
    <row r="435" spans="2:2" ht="15.75" customHeight="1">
      <c r="B435" s="71"/>
    </row>
    <row r="436" spans="2:2" ht="15.75" customHeight="1">
      <c r="B436" s="71"/>
    </row>
    <row r="437" spans="2:2" ht="15.75" customHeight="1">
      <c r="B437" s="71"/>
    </row>
    <row r="438" spans="2:2" ht="15.75" customHeight="1">
      <c r="B438" s="71"/>
    </row>
    <row r="439" spans="2:2" ht="15.75" customHeight="1">
      <c r="B439" s="71"/>
    </row>
    <row r="440" spans="2:2" ht="15.75" customHeight="1">
      <c r="B440" s="71"/>
    </row>
    <row r="441" spans="2:2" ht="15.75" customHeight="1">
      <c r="B441" s="71"/>
    </row>
    <row r="442" spans="2:2" ht="15.75" customHeight="1">
      <c r="B442" s="71"/>
    </row>
    <row r="443" spans="2:2" ht="15.75" customHeight="1">
      <c r="B443" s="71"/>
    </row>
    <row r="444" spans="2:2" ht="15.75" customHeight="1">
      <c r="B444" s="71"/>
    </row>
    <row r="445" spans="2:2" ht="15.75" customHeight="1">
      <c r="B445" s="71"/>
    </row>
    <row r="446" spans="2:2" ht="15.75" customHeight="1">
      <c r="B446" s="71"/>
    </row>
    <row r="447" spans="2:2" ht="15.75" customHeight="1">
      <c r="B447" s="71"/>
    </row>
    <row r="448" spans="2:2" ht="15.75" customHeight="1">
      <c r="B448" s="71"/>
    </row>
    <row r="449" spans="2:2" ht="15.75" customHeight="1">
      <c r="B449" s="71"/>
    </row>
    <row r="450" spans="2:2" ht="15.75" customHeight="1">
      <c r="B450" s="71"/>
    </row>
    <row r="451" spans="2:2" ht="15.75" customHeight="1">
      <c r="B451" s="71"/>
    </row>
    <row r="452" spans="2:2" ht="15.75" customHeight="1">
      <c r="B452" s="71"/>
    </row>
    <row r="453" spans="2:2" ht="15.75" customHeight="1">
      <c r="B453" s="71"/>
    </row>
    <row r="454" spans="2:2" ht="15.75" customHeight="1">
      <c r="B454" s="71"/>
    </row>
    <row r="455" spans="2:2" ht="15.75" customHeight="1">
      <c r="B455" s="71"/>
    </row>
    <row r="456" spans="2:2" ht="15.75" customHeight="1">
      <c r="B456" s="71"/>
    </row>
    <row r="457" spans="2:2" ht="15.75" customHeight="1">
      <c r="B457" s="71"/>
    </row>
    <row r="458" spans="2:2" ht="15.75" customHeight="1">
      <c r="B458" s="71"/>
    </row>
    <row r="459" spans="2:2" ht="15.75" customHeight="1">
      <c r="B459" s="71"/>
    </row>
    <row r="460" spans="2:2" ht="15.75" customHeight="1">
      <c r="B460" s="71"/>
    </row>
    <row r="461" spans="2:2" ht="15.75" customHeight="1">
      <c r="B461" s="71"/>
    </row>
    <row r="462" spans="2:2" ht="15.75" customHeight="1">
      <c r="B462" s="71"/>
    </row>
    <row r="463" spans="2:2" ht="15.75" customHeight="1">
      <c r="B463" s="71"/>
    </row>
    <row r="464" spans="2:2" ht="15.75" customHeight="1">
      <c r="B464" s="71"/>
    </row>
    <row r="465" spans="2:2" ht="15.75" customHeight="1">
      <c r="B465" s="71"/>
    </row>
    <row r="466" spans="2:2" ht="15.75" customHeight="1">
      <c r="B466" s="71"/>
    </row>
    <row r="467" spans="2:2" ht="15.75" customHeight="1">
      <c r="B467" s="71"/>
    </row>
    <row r="468" spans="2:2" ht="15.75" customHeight="1">
      <c r="B468" s="71"/>
    </row>
    <row r="469" spans="2:2" ht="15.75" customHeight="1">
      <c r="B469" s="71"/>
    </row>
    <row r="470" spans="2:2" ht="15.75" customHeight="1">
      <c r="B470" s="71"/>
    </row>
    <row r="471" spans="2:2" ht="15.75" customHeight="1">
      <c r="B471" s="71"/>
    </row>
    <row r="472" spans="2:2" ht="15.75" customHeight="1">
      <c r="B472" s="71"/>
    </row>
    <row r="473" spans="2:2" ht="15.75" customHeight="1">
      <c r="B473" s="71"/>
    </row>
    <row r="474" spans="2:2" ht="15.75" customHeight="1">
      <c r="B474" s="71"/>
    </row>
    <row r="475" spans="2:2" ht="15.75" customHeight="1">
      <c r="B475" s="71"/>
    </row>
    <row r="476" spans="2:2" ht="15.75" customHeight="1">
      <c r="B476" s="71"/>
    </row>
    <row r="477" spans="2:2" ht="15.75" customHeight="1">
      <c r="B477" s="71"/>
    </row>
    <row r="478" spans="2:2" ht="15.75" customHeight="1">
      <c r="B478" s="71"/>
    </row>
    <row r="479" spans="2:2" ht="15.75" customHeight="1">
      <c r="B479" s="71"/>
    </row>
    <row r="480" spans="2:2" ht="15.75" customHeight="1">
      <c r="B480" s="71"/>
    </row>
    <row r="481" spans="2:2" ht="15.75" customHeight="1">
      <c r="B481" s="71"/>
    </row>
    <row r="482" spans="2:2" ht="15.75" customHeight="1">
      <c r="B482" s="71"/>
    </row>
    <row r="483" spans="2:2" ht="15.75" customHeight="1">
      <c r="B483" s="71"/>
    </row>
    <row r="484" spans="2:2" ht="15.75" customHeight="1">
      <c r="B484" s="71"/>
    </row>
    <row r="485" spans="2:2" ht="15.75" customHeight="1">
      <c r="B485" s="71"/>
    </row>
    <row r="486" spans="2:2" ht="15.75" customHeight="1">
      <c r="B486" s="71"/>
    </row>
    <row r="487" spans="2:2" ht="15.75" customHeight="1">
      <c r="B487" s="71"/>
    </row>
    <row r="488" spans="2:2" ht="15.75" customHeight="1">
      <c r="B488" s="71"/>
    </row>
    <row r="489" spans="2:2" ht="15.75" customHeight="1">
      <c r="B489" s="71"/>
    </row>
    <row r="490" spans="2:2" ht="15.75" customHeight="1">
      <c r="B490" s="71"/>
    </row>
    <row r="491" spans="2:2" ht="15.75" customHeight="1">
      <c r="B491" s="71"/>
    </row>
    <row r="492" spans="2:2" ht="15.75" customHeight="1">
      <c r="B492" s="71"/>
    </row>
    <row r="493" spans="2:2" ht="15.75" customHeight="1">
      <c r="B493" s="71"/>
    </row>
    <row r="494" spans="2:2" ht="15.75" customHeight="1">
      <c r="B494" s="71"/>
    </row>
    <row r="495" spans="2:2" ht="15.75" customHeight="1">
      <c r="B495" s="71"/>
    </row>
    <row r="496" spans="2:2" ht="15.75" customHeight="1">
      <c r="B496" s="71"/>
    </row>
    <row r="497" spans="2:2" ht="15.75" customHeight="1">
      <c r="B497" s="71"/>
    </row>
    <row r="498" spans="2:2" ht="15.75" customHeight="1">
      <c r="B498" s="71"/>
    </row>
    <row r="499" spans="2:2" ht="15.75" customHeight="1">
      <c r="B499" s="71"/>
    </row>
    <row r="500" spans="2:2" ht="15.75" customHeight="1">
      <c r="B500" s="71"/>
    </row>
    <row r="501" spans="2:2" ht="15.75" customHeight="1">
      <c r="B501" s="71"/>
    </row>
    <row r="502" spans="2:2" ht="15.75" customHeight="1">
      <c r="B502" s="71"/>
    </row>
    <row r="503" spans="2:2" ht="15.75" customHeight="1">
      <c r="B503" s="71"/>
    </row>
    <row r="504" spans="2:2" ht="15.75" customHeight="1">
      <c r="B504" s="71"/>
    </row>
    <row r="505" spans="2:2" ht="15.75" customHeight="1">
      <c r="B505" s="71"/>
    </row>
    <row r="506" spans="2:2" ht="15.75" customHeight="1">
      <c r="B506" s="71"/>
    </row>
    <row r="507" spans="2:2" ht="15.75" customHeight="1">
      <c r="B507" s="71"/>
    </row>
    <row r="508" spans="2:2" ht="15.75" customHeight="1">
      <c r="B508" s="71"/>
    </row>
    <row r="509" spans="2:2" ht="15.75" customHeight="1">
      <c r="B509" s="71"/>
    </row>
    <row r="510" spans="2:2" ht="15.75" customHeight="1">
      <c r="B510" s="71"/>
    </row>
    <row r="511" spans="2:2" ht="15.75" customHeight="1">
      <c r="B511" s="71"/>
    </row>
    <row r="512" spans="2:2" ht="15.75" customHeight="1">
      <c r="B512" s="71"/>
    </row>
    <row r="513" spans="2:2" ht="15.75" customHeight="1">
      <c r="B513" s="71"/>
    </row>
    <row r="514" spans="2:2" ht="15.75" customHeight="1">
      <c r="B514" s="71"/>
    </row>
    <row r="515" spans="2:2" ht="15.75" customHeight="1">
      <c r="B515" s="71"/>
    </row>
    <row r="516" spans="2:2" ht="15.75" customHeight="1">
      <c r="B516" s="71"/>
    </row>
    <row r="517" spans="2:2" ht="15.75" customHeight="1">
      <c r="B517" s="71"/>
    </row>
    <row r="518" spans="2:2" ht="15.75" customHeight="1">
      <c r="B518" s="71"/>
    </row>
    <row r="519" spans="2:2" ht="15.75" customHeight="1">
      <c r="B519" s="71"/>
    </row>
    <row r="520" spans="2:2" ht="15.75" customHeight="1">
      <c r="B520" s="71"/>
    </row>
    <row r="521" spans="2:2" ht="15.75" customHeight="1">
      <c r="B521" s="71"/>
    </row>
    <row r="522" spans="2:2" ht="15.75" customHeight="1">
      <c r="B522" s="71"/>
    </row>
    <row r="523" spans="2:2" ht="15.75" customHeight="1">
      <c r="B523" s="71"/>
    </row>
    <row r="524" spans="2:2" ht="15.75" customHeight="1">
      <c r="B524" s="71"/>
    </row>
    <row r="525" spans="2:2" ht="15.75" customHeight="1">
      <c r="B525" s="71"/>
    </row>
    <row r="526" spans="2:2" ht="15.75" customHeight="1">
      <c r="B526" s="71"/>
    </row>
    <row r="527" spans="2:2" ht="15.75" customHeight="1">
      <c r="B527" s="71"/>
    </row>
    <row r="528" spans="2:2" ht="15.75" customHeight="1">
      <c r="B528" s="71"/>
    </row>
    <row r="529" spans="2:2" ht="15.75" customHeight="1">
      <c r="B529" s="71"/>
    </row>
    <row r="530" spans="2:2" ht="15.75" customHeight="1">
      <c r="B530" s="71"/>
    </row>
    <row r="531" spans="2:2" ht="15.75" customHeight="1">
      <c r="B531" s="71"/>
    </row>
    <row r="532" spans="2:2" ht="15.75" customHeight="1">
      <c r="B532" s="71"/>
    </row>
    <row r="533" spans="2:2" ht="15.75" customHeight="1">
      <c r="B533" s="71"/>
    </row>
    <row r="534" spans="2:2" ht="15.75" customHeight="1">
      <c r="B534" s="71"/>
    </row>
    <row r="535" spans="2:2" ht="15.75" customHeight="1">
      <c r="B535" s="71"/>
    </row>
    <row r="536" spans="2:2" ht="15.75" customHeight="1">
      <c r="B536" s="71"/>
    </row>
    <row r="537" spans="2:2" ht="15.75" customHeight="1">
      <c r="B537" s="71"/>
    </row>
    <row r="538" spans="2:2" ht="15.75" customHeight="1">
      <c r="B538" s="71"/>
    </row>
    <row r="539" spans="2:2" ht="15.75" customHeight="1">
      <c r="B539" s="71"/>
    </row>
    <row r="540" spans="2:2" ht="15.75" customHeight="1">
      <c r="B540" s="71"/>
    </row>
    <row r="541" spans="2:2" ht="15.75" customHeight="1">
      <c r="B541" s="71"/>
    </row>
    <row r="542" spans="2:2" ht="15.75" customHeight="1">
      <c r="B542" s="71"/>
    </row>
    <row r="543" spans="2:2" ht="15.75" customHeight="1">
      <c r="B543" s="71"/>
    </row>
    <row r="544" spans="2:2" ht="15.75" customHeight="1">
      <c r="B544" s="71"/>
    </row>
    <row r="545" spans="2:2" ht="15.75" customHeight="1">
      <c r="B545" s="71"/>
    </row>
    <row r="546" spans="2:2" ht="15.75" customHeight="1">
      <c r="B546" s="71"/>
    </row>
    <row r="547" spans="2:2" ht="15.75" customHeight="1">
      <c r="B547" s="71"/>
    </row>
    <row r="548" spans="2:2" ht="15.75" customHeight="1">
      <c r="B548" s="71"/>
    </row>
    <row r="549" spans="2:2" ht="15.75" customHeight="1">
      <c r="B549" s="71"/>
    </row>
    <row r="550" spans="2:2" ht="15.75" customHeight="1">
      <c r="B550" s="71"/>
    </row>
    <row r="551" spans="2:2" ht="15.75" customHeight="1">
      <c r="B551" s="71"/>
    </row>
    <row r="552" spans="2:2" ht="15.75" customHeight="1">
      <c r="B552" s="71"/>
    </row>
    <row r="553" spans="2:2" ht="15.75" customHeight="1">
      <c r="B553" s="71"/>
    </row>
    <row r="554" spans="2:2" ht="15.75" customHeight="1">
      <c r="B554" s="71"/>
    </row>
    <row r="555" spans="2:2" ht="15.75" customHeight="1">
      <c r="B555" s="71"/>
    </row>
    <row r="556" spans="2:2" ht="15.75" customHeight="1">
      <c r="B556" s="71"/>
    </row>
    <row r="557" spans="2:2" ht="15.75" customHeight="1">
      <c r="B557" s="71"/>
    </row>
    <row r="558" spans="2:2" ht="15.75" customHeight="1">
      <c r="B558" s="71"/>
    </row>
    <row r="559" spans="2:2" ht="15.75" customHeight="1">
      <c r="B559" s="71"/>
    </row>
    <row r="560" spans="2:2" ht="15.75" customHeight="1">
      <c r="B560" s="71"/>
    </row>
    <row r="561" spans="2:2" ht="15.75" customHeight="1">
      <c r="B561" s="71"/>
    </row>
    <row r="562" spans="2:2" ht="15.75" customHeight="1">
      <c r="B562" s="71"/>
    </row>
    <row r="563" spans="2:2" ht="15.75" customHeight="1">
      <c r="B563" s="71"/>
    </row>
    <row r="564" spans="2:2" ht="15.75" customHeight="1">
      <c r="B564" s="71"/>
    </row>
    <row r="565" spans="2:2" ht="15.75" customHeight="1">
      <c r="B565" s="71"/>
    </row>
    <row r="566" spans="2:2" ht="15.75" customHeight="1">
      <c r="B566" s="71"/>
    </row>
    <row r="567" spans="2:2" ht="15.75" customHeight="1">
      <c r="B567" s="71"/>
    </row>
    <row r="568" spans="2:2" ht="15.75" customHeight="1">
      <c r="B568" s="71"/>
    </row>
    <row r="569" spans="2:2" ht="15.75" customHeight="1">
      <c r="B569" s="71"/>
    </row>
    <row r="570" spans="2:2" ht="15.75" customHeight="1">
      <c r="B570" s="71"/>
    </row>
    <row r="571" spans="2:2" ht="15.75" customHeight="1">
      <c r="B571" s="71"/>
    </row>
    <row r="572" spans="2:2" ht="15.75" customHeight="1">
      <c r="B572" s="71"/>
    </row>
    <row r="573" spans="2:2" ht="15.75" customHeight="1">
      <c r="B573" s="71"/>
    </row>
    <row r="574" spans="2:2" ht="15.75" customHeight="1">
      <c r="B574" s="71"/>
    </row>
    <row r="575" spans="2:2" ht="15.75" customHeight="1">
      <c r="B575" s="71"/>
    </row>
    <row r="576" spans="2:2" ht="15.75" customHeight="1">
      <c r="B576" s="71"/>
    </row>
    <row r="577" spans="2:2" ht="15.75" customHeight="1">
      <c r="B577" s="71"/>
    </row>
    <row r="578" spans="2:2" ht="15.75" customHeight="1">
      <c r="B578" s="71"/>
    </row>
    <row r="579" spans="2:2" ht="15.75" customHeight="1">
      <c r="B579" s="71"/>
    </row>
    <row r="580" spans="2:2" ht="15.75" customHeight="1">
      <c r="B580" s="71"/>
    </row>
    <row r="581" spans="2:2" ht="15.75" customHeight="1">
      <c r="B581" s="71"/>
    </row>
    <row r="582" spans="2:2" ht="15.75" customHeight="1">
      <c r="B582" s="71"/>
    </row>
    <row r="583" spans="2:2" ht="15.75" customHeight="1">
      <c r="B583" s="71"/>
    </row>
    <row r="584" spans="2:2" ht="15.75" customHeight="1">
      <c r="B584" s="71"/>
    </row>
    <row r="585" spans="2:2" ht="15.75" customHeight="1">
      <c r="B585" s="71"/>
    </row>
    <row r="586" spans="2:2" ht="15.75" customHeight="1">
      <c r="B586" s="71"/>
    </row>
    <row r="587" spans="2:2" ht="15.75" customHeight="1">
      <c r="B587" s="71"/>
    </row>
    <row r="588" spans="2:2" ht="15.75" customHeight="1">
      <c r="B588" s="71"/>
    </row>
    <row r="589" spans="2:2" ht="15.75" customHeight="1">
      <c r="B589" s="71"/>
    </row>
    <row r="590" spans="2:2" ht="15.75" customHeight="1">
      <c r="B590" s="71"/>
    </row>
    <row r="591" spans="2:2" ht="15.75" customHeight="1">
      <c r="B591" s="71"/>
    </row>
    <row r="592" spans="2:2" ht="15.75" customHeight="1">
      <c r="B592" s="71"/>
    </row>
    <row r="593" spans="2:2" ht="15.75" customHeight="1">
      <c r="B593" s="71"/>
    </row>
    <row r="594" spans="2:2" ht="15.75" customHeight="1">
      <c r="B594" s="71"/>
    </row>
    <row r="595" spans="2:2" ht="15.75" customHeight="1">
      <c r="B595" s="71"/>
    </row>
    <row r="596" spans="2:2" ht="15.75" customHeight="1">
      <c r="B596" s="71"/>
    </row>
    <row r="597" spans="2:2" ht="15.75" customHeight="1">
      <c r="B597" s="71"/>
    </row>
    <row r="598" spans="2:2" ht="15.75" customHeight="1">
      <c r="B598" s="71"/>
    </row>
    <row r="599" spans="2:2" ht="15.75" customHeight="1">
      <c r="B599" s="71"/>
    </row>
    <row r="600" spans="2:2" ht="15.75" customHeight="1">
      <c r="B600" s="71"/>
    </row>
    <row r="601" spans="2:2" ht="15.75" customHeight="1">
      <c r="B601" s="71"/>
    </row>
    <row r="602" spans="2:2" ht="15.75" customHeight="1">
      <c r="B602" s="71"/>
    </row>
    <row r="603" spans="2:2" ht="15.75" customHeight="1">
      <c r="B603" s="71"/>
    </row>
    <row r="604" spans="2:2" ht="15.75" customHeight="1">
      <c r="B604" s="71"/>
    </row>
    <row r="605" spans="2:2" ht="15.75" customHeight="1">
      <c r="B605" s="71"/>
    </row>
    <row r="606" spans="2:2" ht="15.75" customHeight="1">
      <c r="B606" s="71"/>
    </row>
    <row r="607" spans="2:2" ht="15.75" customHeight="1">
      <c r="B607" s="71"/>
    </row>
    <row r="608" spans="2:2" ht="15.75" customHeight="1">
      <c r="B608" s="71"/>
    </row>
    <row r="609" spans="2:2" ht="15.75" customHeight="1">
      <c r="B609" s="71"/>
    </row>
    <row r="610" spans="2:2" ht="15.75" customHeight="1">
      <c r="B610" s="71"/>
    </row>
    <row r="611" spans="2:2" ht="15.75" customHeight="1">
      <c r="B611" s="71"/>
    </row>
    <row r="612" spans="2:2" ht="15.75" customHeight="1">
      <c r="B612" s="71"/>
    </row>
    <row r="613" spans="2:2" ht="15.75" customHeight="1">
      <c r="B613" s="71"/>
    </row>
    <row r="614" spans="2:2" ht="15.75" customHeight="1">
      <c r="B614" s="71"/>
    </row>
    <row r="615" spans="2:2" ht="15.75" customHeight="1">
      <c r="B615" s="71"/>
    </row>
    <row r="616" spans="2:2" ht="15.75" customHeight="1">
      <c r="B616" s="71"/>
    </row>
    <row r="617" spans="2:2" ht="15.75" customHeight="1">
      <c r="B617" s="71"/>
    </row>
    <row r="618" spans="2:2" ht="15.75" customHeight="1">
      <c r="B618" s="71"/>
    </row>
    <row r="619" spans="2:2" ht="15.75" customHeight="1">
      <c r="B619" s="71"/>
    </row>
    <row r="620" spans="2:2" ht="15.75" customHeight="1">
      <c r="B620" s="71"/>
    </row>
    <row r="621" spans="2:2" ht="15.75" customHeight="1">
      <c r="B621" s="71"/>
    </row>
    <row r="622" spans="2:2" ht="15.75" customHeight="1">
      <c r="B622" s="71"/>
    </row>
    <row r="623" spans="2:2" ht="15.75" customHeight="1">
      <c r="B623" s="71"/>
    </row>
    <row r="624" spans="2:2" ht="15.75" customHeight="1">
      <c r="B624" s="71"/>
    </row>
    <row r="625" spans="2:2" ht="15.75" customHeight="1">
      <c r="B625" s="71"/>
    </row>
    <row r="626" spans="2:2" ht="15.75" customHeight="1">
      <c r="B626" s="71"/>
    </row>
    <row r="627" spans="2:2" ht="15.75" customHeight="1">
      <c r="B627" s="71"/>
    </row>
    <row r="628" spans="2:2" ht="15.75" customHeight="1">
      <c r="B628" s="71"/>
    </row>
    <row r="629" spans="2:2" ht="15.75" customHeight="1">
      <c r="B629" s="71"/>
    </row>
    <row r="630" spans="2:2" ht="15.75" customHeight="1">
      <c r="B630" s="71"/>
    </row>
    <row r="631" spans="2:2" ht="15.75" customHeight="1">
      <c r="B631" s="71"/>
    </row>
    <row r="632" spans="2:2" ht="15.75" customHeight="1">
      <c r="B632" s="71"/>
    </row>
    <row r="633" spans="2:2" ht="15.75" customHeight="1">
      <c r="B633" s="71"/>
    </row>
    <row r="634" spans="2:2" ht="15.75" customHeight="1">
      <c r="B634" s="71"/>
    </row>
    <row r="635" spans="2:2" ht="15.75" customHeight="1">
      <c r="B635" s="71"/>
    </row>
    <row r="636" spans="2:2" ht="15.75" customHeight="1">
      <c r="B636" s="71"/>
    </row>
    <row r="637" spans="2:2" ht="15.75" customHeight="1">
      <c r="B637" s="71"/>
    </row>
    <row r="638" spans="2:2" ht="15.75" customHeight="1">
      <c r="B638" s="71"/>
    </row>
    <row r="639" spans="2:2" ht="15.75" customHeight="1">
      <c r="B639" s="71"/>
    </row>
    <row r="640" spans="2:2" ht="15.75" customHeight="1">
      <c r="B640" s="71"/>
    </row>
    <row r="641" spans="2:2" ht="15.75" customHeight="1">
      <c r="B641" s="71"/>
    </row>
    <row r="642" spans="2:2" ht="15.75" customHeight="1">
      <c r="B642" s="71"/>
    </row>
    <row r="643" spans="2:2" ht="15.75" customHeight="1">
      <c r="B643" s="71"/>
    </row>
    <row r="644" spans="2:2" ht="15.75" customHeight="1">
      <c r="B644" s="71"/>
    </row>
    <row r="645" spans="2:2" ht="15.75" customHeight="1">
      <c r="B645" s="71"/>
    </row>
    <row r="646" spans="2:2" ht="15.75" customHeight="1">
      <c r="B646" s="71"/>
    </row>
    <row r="647" spans="2:2" ht="15.75" customHeight="1">
      <c r="B647" s="71"/>
    </row>
    <row r="648" spans="2:2" ht="15.75" customHeight="1">
      <c r="B648" s="71"/>
    </row>
    <row r="649" spans="2:2" ht="15.75" customHeight="1">
      <c r="B649" s="71"/>
    </row>
    <row r="650" spans="2:2" ht="15.75" customHeight="1">
      <c r="B650" s="71"/>
    </row>
    <row r="651" spans="2:2" ht="15.75" customHeight="1">
      <c r="B651" s="71"/>
    </row>
    <row r="652" spans="2:2" ht="15.75" customHeight="1">
      <c r="B652" s="71"/>
    </row>
    <row r="653" spans="2:2" ht="15.75" customHeight="1">
      <c r="B653" s="71"/>
    </row>
    <row r="654" spans="2:2" ht="15.75" customHeight="1">
      <c r="B654" s="71"/>
    </row>
    <row r="655" spans="2:2" ht="15.75" customHeight="1">
      <c r="B655" s="71"/>
    </row>
    <row r="656" spans="2:2" ht="15.75" customHeight="1">
      <c r="B656" s="71"/>
    </row>
    <row r="657" spans="2:2" ht="15.75" customHeight="1">
      <c r="B657" s="71"/>
    </row>
    <row r="658" spans="2:2" ht="15.75" customHeight="1">
      <c r="B658" s="71"/>
    </row>
    <row r="659" spans="2:2" ht="15.75" customHeight="1">
      <c r="B659" s="71"/>
    </row>
    <row r="660" spans="2:2" ht="15.75" customHeight="1">
      <c r="B660" s="71"/>
    </row>
    <row r="661" spans="2:2" ht="15.75" customHeight="1">
      <c r="B661" s="71"/>
    </row>
    <row r="662" spans="2:2" ht="15.75" customHeight="1">
      <c r="B662" s="71"/>
    </row>
    <row r="663" spans="2:2" ht="15.75" customHeight="1">
      <c r="B663" s="71"/>
    </row>
    <row r="664" spans="2:2" ht="15.75" customHeight="1">
      <c r="B664" s="71"/>
    </row>
    <row r="665" spans="2:2" ht="15.75" customHeight="1">
      <c r="B665" s="71"/>
    </row>
    <row r="666" spans="2:2" ht="15.75" customHeight="1">
      <c r="B666" s="71"/>
    </row>
    <row r="667" spans="2:2" ht="15.75" customHeight="1">
      <c r="B667" s="71"/>
    </row>
    <row r="668" spans="2:2" ht="15.75" customHeight="1">
      <c r="B668" s="71"/>
    </row>
    <row r="669" spans="2:2" ht="15.75" customHeight="1">
      <c r="B669" s="71"/>
    </row>
    <row r="670" spans="2:2" ht="15.75" customHeight="1">
      <c r="B670" s="71"/>
    </row>
    <row r="671" spans="2:2" ht="15.75" customHeight="1">
      <c r="B671" s="71"/>
    </row>
    <row r="672" spans="2:2" ht="15.75" customHeight="1">
      <c r="B672" s="71"/>
    </row>
    <row r="673" spans="2:2" ht="15.75" customHeight="1">
      <c r="B673" s="71"/>
    </row>
    <row r="674" spans="2:2" ht="15.75" customHeight="1">
      <c r="B674" s="71"/>
    </row>
    <row r="675" spans="2:2" ht="15.75" customHeight="1">
      <c r="B675" s="71"/>
    </row>
    <row r="676" spans="2:2" ht="15.75" customHeight="1">
      <c r="B676" s="71"/>
    </row>
    <row r="677" spans="2:2" ht="15.75" customHeight="1">
      <c r="B677" s="71"/>
    </row>
    <row r="678" spans="2:2" ht="15.75" customHeight="1">
      <c r="B678" s="71"/>
    </row>
    <row r="679" spans="2:2" ht="15.75" customHeight="1">
      <c r="B679" s="71"/>
    </row>
    <row r="680" spans="2:2" ht="15.75" customHeight="1">
      <c r="B680" s="71"/>
    </row>
    <row r="681" spans="2:2" ht="15.75" customHeight="1">
      <c r="B681" s="71"/>
    </row>
    <row r="682" spans="2:2" ht="15.75" customHeight="1">
      <c r="B682" s="71"/>
    </row>
    <row r="683" spans="2:2" ht="15.75" customHeight="1">
      <c r="B683" s="71"/>
    </row>
    <row r="684" spans="2:2" ht="15.75" customHeight="1">
      <c r="B684" s="71"/>
    </row>
    <row r="685" spans="2:2" ht="15.75" customHeight="1">
      <c r="B685" s="71"/>
    </row>
    <row r="686" spans="2:2" ht="15.75" customHeight="1">
      <c r="B686" s="71"/>
    </row>
    <row r="687" spans="2:2" ht="15.75" customHeight="1">
      <c r="B687" s="71"/>
    </row>
    <row r="688" spans="2:2" ht="15.75" customHeight="1">
      <c r="B688" s="71"/>
    </row>
    <row r="689" spans="2:2" ht="15.75" customHeight="1">
      <c r="B689" s="71"/>
    </row>
    <row r="690" spans="2:2" ht="15.75" customHeight="1">
      <c r="B690" s="71"/>
    </row>
    <row r="691" spans="2:2" ht="15.75" customHeight="1">
      <c r="B691" s="71"/>
    </row>
    <row r="692" spans="2:2" ht="15.75" customHeight="1">
      <c r="B692" s="71"/>
    </row>
    <row r="693" spans="2:2" ht="15.75" customHeight="1">
      <c r="B693" s="71"/>
    </row>
    <row r="694" spans="2:2" ht="15.75" customHeight="1">
      <c r="B694" s="71"/>
    </row>
    <row r="695" spans="2:2" ht="15.75" customHeight="1">
      <c r="B695" s="71"/>
    </row>
    <row r="696" spans="2:2" ht="15.75" customHeight="1">
      <c r="B696" s="71"/>
    </row>
    <row r="697" spans="2:2" ht="15.75" customHeight="1">
      <c r="B697" s="71"/>
    </row>
    <row r="698" spans="2:2" ht="15.75" customHeight="1">
      <c r="B698" s="71"/>
    </row>
    <row r="699" spans="2:2" ht="15.75" customHeight="1">
      <c r="B699" s="71"/>
    </row>
    <row r="700" spans="2:2" ht="15.75" customHeight="1">
      <c r="B700" s="71"/>
    </row>
    <row r="701" spans="2:2" ht="15.75" customHeight="1">
      <c r="B701" s="71"/>
    </row>
    <row r="702" spans="2:2" ht="15.75" customHeight="1">
      <c r="B702" s="71"/>
    </row>
    <row r="703" spans="2:2" ht="15.75" customHeight="1">
      <c r="B703" s="71"/>
    </row>
    <row r="704" spans="2:2" ht="15.75" customHeight="1">
      <c r="B704" s="71"/>
    </row>
    <row r="705" spans="2:2" ht="15.75" customHeight="1">
      <c r="B705" s="71"/>
    </row>
    <row r="706" spans="2:2" ht="15.75" customHeight="1">
      <c r="B706" s="71"/>
    </row>
    <row r="707" spans="2:2" ht="15.75" customHeight="1">
      <c r="B707" s="71"/>
    </row>
    <row r="708" spans="2:2" ht="15.75" customHeight="1">
      <c r="B708" s="71"/>
    </row>
    <row r="709" spans="2:2" ht="15.75" customHeight="1">
      <c r="B709" s="71"/>
    </row>
    <row r="710" spans="2:2" ht="15.75" customHeight="1">
      <c r="B710" s="71"/>
    </row>
    <row r="711" spans="2:2" ht="15.75" customHeight="1">
      <c r="B711" s="71"/>
    </row>
    <row r="712" spans="2:2" ht="15.75" customHeight="1">
      <c r="B712" s="71"/>
    </row>
    <row r="713" spans="2:2" ht="15.75" customHeight="1">
      <c r="B713" s="71"/>
    </row>
    <row r="714" spans="2:2" ht="15.75" customHeight="1">
      <c r="B714" s="71"/>
    </row>
    <row r="715" spans="2:2" ht="15.75" customHeight="1">
      <c r="B715" s="71"/>
    </row>
    <row r="716" spans="2:2" ht="15.75" customHeight="1">
      <c r="B716" s="71"/>
    </row>
    <row r="717" spans="2:2" ht="15.75" customHeight="1">
      <c r="B717" s="71"/>
    </row>
    <row r="718" spans="2:2" ht="15.75" customHeight="1">
      <c r="B718" s="71"/>
    </row>
    <row r="719" spans="2:2" ht="15.75" customHeight="1">
      <c r="B719" s="71"/>
    </row>
    <row r="720" spans="2:2" ht="15.75" customHeight="1">
      <c r="B720" s="71"/>
    </row>
    <row r="721" spans="2:2" ht="15.75" customHeight="1">
      <c r="B721" s="71"/>
    </row>
    <row r="722" spans="2:2" ht="15.75" customHeight="1">
      <c r="B722" s="71"/>
    </row>
    <row r="723" spans="2:2" ht="15.75" customHeight="1">
      <c r="B723" s="71"/>
    </row>
    <row r="724" spans="2:2" ht="15.75" customHeight="1">
      <c r="B724" s="71"/>
    </row>
    <row r="725" spans="2:2" ht="15.75" customHeight="1">
      <c r="B725" s="71"/>
    </row>
    <row r="726" spans="2:2" ht="15.75" customHeight="1">
      <c r="B726" s="71"/>
    </row>
    <row r="727" spans="2:2" ht="15.75" customHeight="1">
      <c r="B727" s="71"/>
    </row>
    <row r="728" spans="2:2" ht="15.75" customHeight="1">
      <c r="B728" s="71"/>
    </row>
    <row r="729" spans="2:2" ht="15.75" customHeight="1">
      <c r="B729" s="71"/>
    </row>
    <row r="730" spans="2:2" ht="15.75" customHeight="1">
      <c r="B730" s="71"/>
    </row>
    <row r="731" spans="2:2" ht="15.75" customHeight="1">
      <c r="B731" s="71"/>
    </row>
    <row r="732" spans="2:2" ht="15.75" customHeight="1">
      <c r="B732" s="71"/>
    </row>
    <row r="733" spans="2:2" ht="15.75" customHeight="1">
      <c r="B733" s="71"/>
    </row>
    <row r="734" spans="2:2" ht="15.75" customHeight="1">
      <c r="B734" s="71"/>
    </row>
    <row r="735" spans="2:2" ht="15.75" customHeight="1">
      <c r="B735" s="71"/>
    </row>
    <row r="736" spans="2:2" ht="15.75" customHeight="1">
      <c r="B736" s="71"/>
    </row>
    <row r="737" spans="2:2" ht="15.75" customHeight="1">
      <c r="B737" s="71"/>
    </row>
    <row r="738" spans="2:2" ht="15.75" customHeight="1">
      <c r="B738" s="71"/>
    </row>
    <row r="739" spans="2:2" ht="15.75" customHeight="1">
      <c r="B739" s="71"/>
    </row>
    <row r="740" spans="2:2" ht="15.75" customHeight="1">
      <c r="B740" s="71"/>
    </row>
    <row r="741" spans="2:2" ht="15.75" customHeight="1">
      <c r="B741" s="71"/>
    </row>
    <row r="742" spans="2:2" ht="15.75" customHeight="1">
      <c r="B742" s="71"/>
    </row>
    <row r="743" spans="2:2" ht="15.75" customHeight="1">
      <c r="B743" s="71"/>
    </row>
    <row r="744" spans="2:2" ht="15.75" customHeight="1">
      <c r="B744" s="71"/>
    </row>
    <row r="745" spans="2:2" ht="15.75" customHeight="1">
      <c r="B745" s="71"/>
    </row>
    <row r="746" spans="2:2" ht="15.75" customHeight="1">
      <c r="B746" s="71"/>
    </row>
    <row r="747" spans="2:2" ht="15.75" customHeight="1">
      <c r="B747" s="71"/>
    </row>
    <row r="748" spans="2:2" ht="15.75" customHeight="1">
      <c r="B748" s="71"/>
    </row>
    <row r="749" spans="2:2" ht="15.75" customHeight="1">
      <c r="B749" s="71"/>
    </row>
    <row r="750" spans="2:2" ht="15.75" customHeight="1">
      <c r="B750" s="71"/>
    </row>
    <row r="751" spans="2:2" ht="15.75" customHeight="1">
      <c r="B751" s="71"/>
    </row>
    <row r="752" spans="2:2" ht="15.75" customHeight="1">
      <c r="B752" s="71"/>
    </row>
    <row r="753" spans="2:2" ht="15.75" customHeight="1">
      <c r="B753" s="71"/>
    </row>
    <row r="754" spans="2:2" ht="15.75" customHeight="1">
      <c r="B754" s="71"/>
    </row>
    <row r="755" spans="2:2" ht="15.75" customHeight="1">
      <c r="B755" s="71"/>
    </row>
    <row r="756" spans="2:2" ht="15.75" customHeight="1">
      <c r="B756" s="71"/>
    </row>
    <row r="757" spans="2:2" ht="15.75" customHeight="1">
      <c r="B757" s="71"/>
    </row>
    <row r="758" spans="2:2" ht="15.75" customHeight="1">
      <c r="B758" s="71"/>
    </row>
    <row r="759" spans="2:2" ht="15.75" customHeight="1">
      <c r="B759" s="71"/>
    </row>
    <row r="760" spans="2:2" ht="15.75" customHeight="1">
      <c r="B760" s="71"/>
    </row>
    <row r="761" spans="2:2" ht="15.75" customHeight="1">
      <c r="B761" s="71"/>
    </row>
    <row r="762" spans="2:2" ht="15.75" customHeight="1">
      <c r="B762" s="71"/>
    </row>
    <row r="763" spans="2:2" ht="15.75" customHeight="1">
      <c r="B763" s="71"/>
    </row>
    <row r="764" spans="2:2" ht="15.75" customHeight="1">
      <c r="B764" s="71"/>
    </row>
    <row r="765" spans="2:2" ht="15.75" customHeight="1">
      <c r="B765" s="71"/>
    </row>
    <row r="766" spans="2:2" ht="15.75" customHeight="1">
      <c r="B766" s="71"/>
    </row>
    <row r="767" spans="2:2" ht="15.75" customHeight="1">
      <c r="B767" s="71"/>
    </row>
    <row r="768" spans="2:2" ht="15.75" customHeight="1">
      <c r="B768" s="71"/>
    </row>
    <row r="769" spans="2:2" ht="15.75" customHeight="1">
      <c r="B769" s="71"/>
    </row>
    <row r="770" spans="2:2" ht="15.75" customHeight="1">
      <c r="B770" s="71"/>
    </row>
    <row r="771" spans="2:2" ht="15.75" customHeight="1">
      <c r="B771" s="71"/>
    </row>
    <row r="772" spans="2:2" ht="15.75" customHeight="1">
      <c r="B772" s="71"/>
    </row>
    <row r="773" spans="2:2" ht="15.75" customHeight="1">
      <c r="B773" s="71"/>
    </row>
    <row r="774" spans="2:2" ht="15.75" customHeight="1">
      <c r="B774" s="71"/>
    </row>
    <row r="775" spans="2:2" ht="15.75" customHeight="1">
      <c r="B775" s="71"/>
    </row>
    <row r="776" spans="2:2" ht="15.75" customHeight="1">
      <c r="B776" s="71"/>
    </row>
    <row r="777" spans="2:2" ht="15.75" customHeight="1">
      <c r="B777" s="71"/>
    </row>
    <row r="778" spans="2:2" ht="15.75" customHeight="1">
      <c r="B778" s="71"/>
    </row>
    <row r="779" spans="2:2" ht="15.75" customHeight="1">
      <c r="B779" s="71"/>
    </row>
    <row r="780" spans="2:2" ht="15.75" customHeight="1">
      <c r="B780" s="71"/>
    </row>
    <row r="781" spans="2:2" ht="15.75" customHeight="1">
      <c r="B781" s="71"/>
    </row>
    <row r="782" spans="2:2" ht="15.75" customHeight="1">
      <c r="B782" s="71"/>
    </row>
    <row r="783" spans="2:2" ht="15.75" customHeight="1">
      <c r="B783" s="71"/>
    </row>
    <row r="784" spans="2:2" ht="15.75" customHeight="1">
      <c r="B784" s="71"/>
    </row>
    <row r="785" spans="2:2" ht="15.75" customHeight="1">
      <c r="B785" s="71"/>
    </row>
    <row r="786" spans="2:2" ht="15.75" customHeight="1">
      <c r="B786" s="71"/>
    </row>
    <row r="787" spans="2:2" ht="15.75" customHeight="1">
      <c r="B787" s="71"/>
    </row>
    <row r="788" spans="2:2" ht="15.75" customHeight="1">
      <c r="B788" s="71"/>
    </row>
    <row r="789" spans="2:2" ht="15.75" customHeight="1">
      <c r="B789" s="71"/>
    </row>
    <row r="790" spans="2:2" ht="15.75" customHeight="1">
      <c r="B790" s="71"/>
    </row>
    <row r="791" spans="2:2" ht="15.75" customHeight="1">
      <c r="B791" s="71"/>
    </row>
    <row r="792" spans="2:2" ht="15.75" customHeight="1">
      <c r="B792" s="71"/>
    </row>
    <row r="793" spans="2:2" ht="15.75" customHeight="1">
      <c r="B793" s="71"/>
    </row>
    <row r="794" spans="2:2" ht="15.75" customHeight="1">
      <c r="B794" s="71"/>
    </row>
    <row r="795" spans="2:2" ht="15.75" customHeight="1">
      <c r="B795" s="71"/>
    </row>
    <row r="796" spans="2:2" ht="15.75" customHeight="1">
      <c r="B796" s="71"/>
    </row>
    <row r="797" spans="2:2" ht="15.75" customHeight="1">
      <c r="B797" s="71"/>
    </row>
    <row r="798" spans="2:2" ht="15.75" customHeight="1">
      <c r="B798" s="71"/>
    </row>
    <row r="799" spans="2:2" ht="15.75" customHeight="1">
      <c r="B799" s="71"/>
    </row>
    <row r="800" spans="2:2" ht="15.75" customHeight="1">
      <c r="B800" s="71"/>
    </row>
    <row r="801" spans="2:2" ht="15.75" customHeight="1">
      <c r="B801" s="71"/>
    </row>
    <row r="802" spans="2:2" ht="15.75" customHeight="1">
      <c r="B802" s="71"/>
    </row>
    <row r="803" spans="2:2" ht="15.75" customHeight="1">
      <c r="B803" s="71"/>
    </row>
    <row r="804" spans="2:2" ht="15.75" customHeight="1">
      <c r="B804" s="71"/>
    </row>
    <row r="805" spans="2:2" ht="15.75" customHeight="1">
      <c r="B805" s="71"/>
    </row>
    <row r="806" spans="2:2" ht="15.75" customHeight="1">
      <c r="B806" s="71"/>
    </row>
    <row r="807" spans="2:2" ht="15.75" customHeight="1">
      <c r="B807" s="71"/>
    </row>
    <row r="808" spans="2:2" ht="15.75" customHeight="1">
      <c r="B808" s="71"/>
    </row>
    <row r="809" spans="2:2" ht="15.75" customHeight="1">
      <c r="B809" s="71"/>
    </row>
    <row r="810" spans="2:2" ht="15.75" customHeight="1">
      <c r="B810" s="71"/>
    </row>
    <row r="811" spans="2:2" ht="15.75" customHeight="1">
      <c r="B811" s="71"/>
    </row>
    <row r="812" spans="2:2" ht="15.75" customHeight="1">
      <c r="B812" s="71"/>
    </row>
    <row r="813" spans="2:2" ht="15.75" customHeight="1">
      <c r="B813" s="71"/>
    </row>
    <row r="814" spans="2:2" ht="15.75" customHeight="1">
      <c r="B814" s="71"/>
    </row>
    <row r="815" spans="2:2" ht="15.75" customHeight="1">
      <c r="B815" s="71"/>
    </row>
    <row r="816" spans="2:2" ht="15.75" customHeight="1">
      <c r="B816" s="71"/>
    </row>
    <row r="817" spans="2:2" ht="15.75" customHeight="1">
      <c r="B817" s="71"/>
    </row>
    <row r="818" spans="2:2" ht="15.75" customHeight="1">
      <c r="B818" s="71"/>
    </row>
    <row r="819" spans="2:2" ht="15.75" customHeight="1">
      <c r="B819" s="71"/>
    </row>
    <row r="820" spans="2:2" ht="15.75" customHeight="1">
      <c r="B820" s="71"/>
    </row>
    <row r="821" spans="2:2" ht="15.75" customHeight="1">
      <c r="B821" s="71"/>
    </row>
    <row r="822" spans="2:2" ht="15.75" customHeight="1">
      <c r="B822" s="71"/>
    </row>
    <row r="823" spans="2:2" ht="15.75" customHeight="1">
      <c r="B823" s="71"/>
    </row>
    <row r="824" spans="2:2" ht="15.75" customHeight="1">
      <c r="B824" s="71"/>
    </row>
    <row r="825" spans="2:2" ht="15.75" customHeight="1">
      <c r="B825" s="71"/>
    </row>
    <row r="826" spans="2:2" ht="15.75" customHeight="1">
      <c r="B826" s="71"/>
    </row>
    <row r="827" spans="2:2" ht="15.75" customHeight="1">
      <c r="B827" s="71"/>
    </row>
    <row r="828" spans="2:2" ht="15.75" customHeight="1">
      <c r="B828" s="71"/>
    </row>
    <row r="829" spans="2:2" ht="15.75" customHeight="1">
      <c r="B829" s="71"/>
    </row>
    <row r="830" spans="2:2" ht="15.75" customHeight="1">
      <c r="B830" s="71"/>
    </row>
    <row r="831" spans="2:2" ht="15.75" customHeight="1">
      <c r="B831" s="71"/>
    </row>
    <row r="832" spans="2:2" ht="15.75" customHeight="1">
      <c r="B832" s="71"/>
    </row>
    <row r="833" spans="2:2" ht="15.75" customHeight="1">
      <c r="B833" s="71"/>
    </row>
    <row r="834" spans="2:2" ht="15.75" customHeight="1">
      <c r="B834" s="71"/>
    </row>
    <row r="835" spans="2:2" ht="15.75" customHeight="1">
      <c r="B835" s="71"/>
    </row>
    <row r="836" spans="2:2" ht="15.75" customHeight="1">
      <c r="B836" s="71"/>
    </row>
    <row r="837" spans="2:2" ht="15.75" customHeight="1">
      <c r="B837" s="71"/>
    </row>
    <row r="838" spans="2:2" ht="15.75" customHeight="1">
      <c r="B838" s="71"/>
    </row>
    <row r="839" spans="2:2" ht="15.75" customHeight="1">
      <c r="B839" s="71"/>
    </row>
    <row r="840" spans="2:2" ht="15.75" customHeight="1">
      <c r="B840" s="71"/>
    </row>
    <row r="841" spans="2:2" ht="15.75" customHeight="1">
      <c r="B841" s="71"/>
    </row>
    <row r="842" spans="2:2" ht="15.75" customHeight="1">
      <c r="B842" s="71"/>
    </row>
    <row r="843" spans="2:2" ht="15.75" customHeight="1">
      <c r="B843" s="71"/>
    </row>
    <row r="844" spans="2:2" ht="15.75" customHeight="1">
      <c r="B844" s="71"/>
    </row>
    <row r="845" spans="2:2" ht="15.75" customHeight="1">
      <c r="B845" s="71"/>
    </row>
    <row r="846" spans="2:2" ht="15.75" customHeight="1">
      <c r="B846" s="71"/>
    </row>
    <row r="847" spans="2:2" ht="15.75" customHeight="1">
      <c r="B847" s="71"/>
    </row>
    <row r="848" spans="2:2" ht="15.75" customHeight="1">
      <c r="B848" s="71"/>
    </row>
    <row r="849" spans="2:2" ht="15.75" customHeight="1">
      <c r="B849" s="71"/>
    </row>
    <row r="850" spans="2:2" ht="15.75" customHeight="1">
      <c r="B850" s="71"/>
    </row>
    <row r="851" spans="2:2" ht="15.75" customHeight="1">
      <c r="B851" s="71"/>
    </row>
    <row r="852" spans="2:2" ht="15.75" customHeight="1">
      <c r="B852" s="71"/>
    </row>
    <row r="853" spans="2:2" ht="15.75" customHeight="1">
      <c r="B853" s="71"/>
    </row>
    <row r="854" spans="2:2" ht="15.75" customHeight="1">
      <c r="B854" s="71"/>
    </row>
    <row r="855" spans="2:2" ht="15.75" customHeight="1">
      <c r="B855" s="71"/>
    </row>
    <row r="856" spans="2:2" ht="15.75" customHeight="1">
      <c r="B856" s="71"/>
    </row>
    <row r="857" spans="2:2" ht="15.75" customHeight="1">
      <c r="B857" s="71"/>
    </row>
    <row r="858" spans="2:2" ht="15.75" customHeight="1">
      <c r="B858" s="71"/>
    </row>
    <row r="859" spans="2:2" ht="15.75" customHeight="1">
      <c r="B859" s="71"/>
    </row>
    <row r="860" spans="2:2" ht="15.75" customHeight="1">
      <c r="B860" s="71"/>
    </row>
    <row r="861" spans="2:2" ht="15.75" customHeight="1">
      <c r="B861" s="71"/>
    </row>
    <row r="862" spans="2:2" ht="15.75" customHeight="1">
      <c r="B862" s="71"/>
    </row>
    <row r="863" spans="2:2" ht="15.75" customHeight="1">
      <c r="B863" s="71"/>
    </row>
    <row r="864" spans="2:2" ht="15.75" customHeight="1">
      <c r="B864" s="71"/>
    </row>
    <row r="865" spans="2:2" ht="15.75" customHeight="1">
      <c r="B865" s="71"/>
    </row>
    <row r="866" spans="2:2" ht="15.75" customHeight="1">
      <c r="B866" s="71"/>
    </row>
    <row r="867" spans="2:2" ht="15.75" customHeight="1">
      <c r="B867" s="71"/>
    </row>
    <row r="868" spans="2:2" ht="15.75" customHeight="1">
      <c r="B868" s="71"/>
    </row>
    <row r="869" spans="2:2" ht="15.75" customHeight="1">
      <c r="B869" s="71"/>
    </row>
    <row r="870" spans="2:2" ht="15.75" customHeight="1">
      <c r="B870" s="71"/>
    </row>
    <row r="871" spans="2:2" ht="15.75" customHeight="1">
      <c r="B871" s="71"/>
    </row>
    <row r="872" spans="2:2" ht="15.75" customHeight="1">
      <c r="B872" s="71"/>
    </row>
    <row r="873" spans="2:2" ht="15.75" customHeight="1">
      <c r="B873" s="71"/>
    </row>
    <row r="874" spans="2:2" ht="15.75" customHeight="1">
      <c r="B874" s="71"/>
    </row>
    <row r="875" spans="2:2" ht="15.75" customHeight="1">
      <c r="B875" s="71"/>
    </row>
    <row r="876" spans="2:2" ht="15.75" customHeight="1">
      <c r="B876" s="71"/>
    </row>
    <row r="877" spans="2:2" ht="15.75" customHeight="1">
      <c r="B877" s="71"/>
    </row>
    <row r="878" spans="2:2" ht="15.75" customHeight="1">
      <c r="B878" s="71"/>
    </row>
    <row r="879" spans="2:2" ht="15.75" customHeight="1">
      <c r="B879" s="71"/>
    </row>
    <row r="880" spans="2:2" ht="15.75" customHeight="1">
      <c r="B880" s="71"/>
    </row>
    <row r="881" spans="2:2" ht="15.75" customHeight="1">
      <c r="B881" s="71"/>
    </row>
    <row r="882" spans="2:2" ht="15.75" customHeight="1">
      <c r="B882" s="71"/>
    </row>
    <row r="883" spans="2:2" ht="15.75" customHeight="1">
      <c r="B883" s="71"/>
    </row>
    <row r="884" spans="2:2" ht="15.75" customHeight="1">
      <c r="B884" s="71"/>
    </row>
    <row r="885" spans="2:2" ht="15.75" customHeight="1">
      <c r="B885" s="71"/>
    </row>
    <row r="886" spans="2:2" ht="15.75" customHeight="1">
      <c r="B886" s="71"/>
    </row>
    <row r="887" spans="2:2" ht="15.75" customHeight="1">
      <c r="B887" s="71"/>
    </row>
    <row r="888" spans="2:2" ht="15.75" customHeight="1">
      <c r="B888" s="71"/>
    </row>
    <row r="889" spans="2:2" ht="15.75" customHeight="1">
      <c r="B889" s="71"/>
    </row>
    <row r="890" spans="2:2" ht="15.75" customHeight="1">
      <c r="B890" s="71"/>
    </row>
    <row r="891" spans="2:2" ht="15.75" customHeight="1">
      <c r="B891" s="71"/>
    </row>
    <row r="892" spans="2:2" ht="15.75" customHeight="1">
      <c r="B892" s="71"/>
    </row>
    <row r="893" spans="2:2" ht="15.75" customHeight="1">
      <c r="B893" s="71"/>
    </row>
    <row r="894" spans="2:2" ht="15.75" customHeight="1">
      <c r="B894" s="71"/>
    </row>
    <row r="895" spans="2:2" ht="15.75" customHeight="1">
      <c r="B895" s="71"/>
    </row>
    <row r="896" spans="2:2" ht="15.75" customHeight="1">
      <c r="B896" s="71"/>
    </row>
    <row r="897" spans="2:2" ht="15.75" customHeight="1">
      <c r="B897" s="71"/>
    </row>
    <row r="898" spans="2:2" ht="15.75" customHeight="1">
      <c r="B898" s="71"/>
    </row>
    <row r="899" spans="2:2" ht="15.75" customHeight="1">
      <c r="B899" s="71"/>
    </row>
    <row r="900" spans="2:2" ht="15.75" customHeight="1">
      <c r="B900" s="71"/>
    </row>
    <row r="901" spans="2:2" ht="15.75" customHeight="1">
      <c r="B901" s="71"/>
    </row>
    <row r="902" spans="2:2" ht="15.75" customHeight="1">
      <c r="B902" s="71"/>
    </row>
    <row r="903" spans="2:2" ht="15.75" customHeight="1">
      <c r="B903" s="71"/>
    </row>
    <row r="904" spans="2:2" ht="15.75" customHeight="1">
      <c r="B904" s="71"/>
    </row>
    <row r="905" spans="2:2" ht="15.75" customHeight="1">
      <c r="B905" s="71"/>
    </row>
    <row r="906" spans="2:2" ht="15.75" customHeight="1">
      <c r="B906" s="71"/>
    </row>
    <row r="907" spans="2:2" ht="15.75" customHeight="1">
      <c r="B907" s="71"/>
    </row>
    <row r="908" spans="2:2" ht="15.75" customHeight="1">
      <c r="B908" s="71"/>
    </row>
    <row r="909" spans="2:2" ht="15.75" customHeight="1">
      <c r="B909" s="71"/>
    </row>
    <row r="910" spans="2:2" ht="15.75" customHeight="1">
      <c r="B910" s="71"/>
    </row>
    <row r="911" spans="2:2" ht="15.75" customHeight="1">
      <c r="B911" s="71"/>
    </row>
    <row r="912" spans="2:2" ht="15.75" customHeight="1">
      <c r="B912" s="71"/>
    </row>
    <row r="913" spans="2:2" ht="15.75" customHeight="1">
      <c r="B913" s="71"/>
    </row>
    <row r="914" spans="2:2" ht="15.75" customHeight="1">
      <c r="B914" s="71"/>
    </row>
    <row r="915" spans="2:2" ht="15.75" customHeight="1">
      <c r="B915" s="71"/>
    </row>
    <row r="916" spans="2:2" ht="15.75" customHeight="1">
      <c r="B916" s="71"/>
    </row>
    <row r="917" spans="2:2" ht="15.75" customHeight="1">
      <c r="B917" s="71"/>
    </row>
    <row r="918" spans="2:2" ht="15.75" customHeight="1">
      <c r="B918" s="71"/>
    </row>
    <row r="919" spans="2:2" ht="15.75" customHeight="1">
      <c r="B919" s="71"/>
    </row>
    <row r="920" spans="2:2" ht="15.75" customHeight="1">
      <c r="B920" s="71"/>
    </row>
    <row r="921" spans="2:2" ht="15.75" customHeight="1">
      <c r="B921" s="71"/>
    </row>
    <row r="922" spans="2:2" ht="15.75" customHeight="1">
      <c r="B922" s="71"/>
    </row>
    <row r="923" spans="2:2" ht="15.75" customHeight="1">
      <c r="B923" s="71"/>
    </row>
    <row r="924" spans="2:2" ht="15.75" customHeight="1">
      <c r="B924" s="71"/>
    </row>
    <row r="925" spans="2:2" ht="15.75" customHeight="1">
      <c r="B925" s="71"/>
    </row>
    <row r="926" spans="2:2" ht="15.75" customHeight="1">
      <c r="B926" s="71"/>
    </row>
    <row r="927" spans="2:2" ht="15.75" customHeight="1">
      <c r="B927" s="71"/>
    </row>
    <row r="928" spans="2:2" ht="15.75" customHeight="1">
      <c r="B928" s="71"/>
    </row>
    <row r="929" spans="2:2" ht="15.75" customHeight="1">
      <c r="B929" s="71"/>
    </row>
    <row r="930" spans="2:2" ht="15.75" customHeight="1">
      <c r="B930" s="71"/>
    </row>
    <row r="931" spans="2:2" ht="15.75" customHeight="1">
      <c r="B931" s="71"/>
    </row>
    <row r="932" spans="2:2" ht="15.75" customHeight="1">
      <c r="B932" s="71"/>
    </row>
    <row r="933" spans="2:2" ht="15.75" customHeight="1">
      <c r="B933" s="71"/>
    </row>
    <row r="934" spans="2:2" ht="15.75" customHeight="1">
      <c r="B934" s="71"/>
    </row>
    <row r="935" spans="2:2" ht="15.75" customHeight="1">
      <c r="B935" s="71"/>
    </row>
    <row r="936" spans="2:2" ht="15.75" customHeight="1">
      <c r="B936" s="71"/>
    </row>
    <row r="937" spans="2:2" ht="15.75" customHeight="1">
      <c r="B937" s="71"/>
    </row>
    <row r="938" spans="2:2" ht="15.75" customHeight="1">
      <c r="B938" s="71"/>
    </row>
    <row r="939" spans="2:2" ht="15.75" customHeight="1">
      <c r="B939" s="71"/>
    </row>
    <row r="940" spans="2:2" ht="15.75" customHeight="1">
      <c r="B940" s="71"/>
    </row>
    <row r="941" spans="2:2" ht="15.75" customHeight="1">
      <c r="B941" s="71"/>
    </row>
    <row r="942" spans="2:2" ht="15.75" customHeight="1">
      <c r="B942" s="71"/>
    </row>
    <row r="943" spans="2:2" ht="15.75" customHeight="1">
      <c r="B943" s="71"/>
    </row>
    <row r="944" spans="2:2" ht="15.75" customHeight="1">
      <c r="B944" s="71"/>
    </row>
    <row r="945" spans="2:2" ht="15.75" customHeight="1">
      <c r="B945" s="71"/>
    </row>
    <row r="946" spans="2:2" ht="15.75" customHeight="1">
      <c r="B946" s="71"/>
    </row>
    <row r="947" spans="2:2" ht="15.75" customHeight="1">
      <c r="B947" s="71"/>
    </row>
    <row r="948" spans="2:2" ht="15.75" customHeight="1">
      <c r="B948" s="71"/>
    </row>
    <row r="949" spans="2:2" ht="15.75" customHeight="1">
      <c r="B949" s="71"/>
    </row>
    <row r="950" spans="2:2" ht="15.75" customHeight="1">
      <c r="B950" s="71"/>
    </row>
    <row r="951" spans="2:2" ht="15.75" customHeight="1">
      <c r="B951" s="71"/>
    </row>
    <row r="952" spans="2:2" ht="15.75" customHeight="1">
      <c r="B952" s="71"/>
    </row>
    <row r="953" spans="2:2" ht="15.75" customHeight="1">
      <c r="B953" s="71"/>
    </row>
    <row r="954" spans="2:2" ht="15.75" customHeight="1">
      <c r="B954" s="71"/>
    </row>
    <row r="955" spans="2:2" ht="15.75" customHeight="1">
      <c r="B955" s="71"/>
    </row>
    <row r="956" spans="2:2" ht="15.75" customHeight="1">
      <c r="B956" s="71"/>
    </row>
    <row r="957" spans="2:2" ht="15.75" customHeight="1">
      <c r="B957" s="71"/>
    </row>
    <row r="958" spans="2:2" ht="15.75" customHeight="1">
      <c r="B958" s="71"/>
    </row>
    <row r="959" spans="2:2" ht="15.75" customHeight="1">
      <c r="B959" s="71"/>
    </row>
    <row r="960" spans="2:2" ht="15.75" customHeight="1">
      <c r="B960" s="71"/>
    </row>
    <row r="961" spans="2:2" ht="15.75" customHeight="1">
      <c r="B961" s="71"/>
    </row>
    <row r="962" spans="2:2" ht="15.75" customHeight="1">
      <c r="B962" s="71"/>
    </row>
    <row r="963" spans="2:2" ht="15.75" customHeight="1">
      <c r="B963" s="71"/>
    </row>
    <row r="964" spans="2:2" ht="15.75" customHeight="1">
      <c r="B964" s="71"/>
    </row>
    <row r="965" spans="2:2" ht="15.75" customHeight="1">
      <c r="B965" s="71"/>
    </row>
    <row r="966" spans="2:2" ht="15.75" customHeight="1">
      <c r="B966" s="71"/>
    </row>
    <row r="967" spans="2:2" ht="15.75" customHeight="1">
      <c r="B967" s="71"/>
    </row>
    <row r="968" spans="2:2" ht="15.75" customHeight="1">
      <c r="B968" s="71"/>
    </row>
    <row r="969" spans="2:2" ht="15.75" customHeight="1">
      <c r="B969" s="71"/>
    </row>
    <row r="970" spans="2:2" ht="15.75" customHeight="1">
      <c r="B970" s="71"/>
    </row>
    <row r="971" spans="2:2" ht="15.75" customHeight="1">
      <c r="B971" s="71"/>
    </row>
    <row r="972" spans="2:2" ht="15.75" customHeight="1">
      <c r="B972" s="71"/>
    </row>
    <row r="973" spans="2:2" ht="15.75" customHeight="1">
      <c r="B973" s="71"/>
    </row>
    <row r="974" spans="2:2" ht="15.75" customHeight="1">
      <c r="B974" s="71"/>
    </row>
    <row r="975" spans="2:2" ht="15.75" customHeight="1">
      <c r="B975" s="71"/>
    </row>
    <row r="976" spans="2:2" ht="15.75" customHeight="1">
      <c r="B976" s="71"/>
    </row>
    <row r="977" spans="2:2" ht="15.75" customHeight="1">
      <c r="B977" s="71"/>
    </row>
    <row r="978" spans="2:2" ht="15.75" customHeight="1">
      <c r="B978" s="71"/>
    </row>
    <row r="979" spans="2:2" ht="15.75" customHeight="1">
      <c r="B979" s="71"/>
    </row>
    <row r="980" spans="2:2" ht="15.75" customHeight="1">
      <c r="B980" s="71"/>
    </row>
    <row r="981" spans="2:2" ht="15.75" customHeight="1">
      <c r="B981" s="71"/>
    </row>
    <row r="982" spans="2:2" ht="15.75" customHeight="1">
      <c r="B982" s="71"/>
    </row>
    <row r="983" spans="2:2" ht="15.75" customHeight="1">
      <c r="B983" s="71"/>
    </row>
    <row r="984" spans="2:2" ht="15.75" customHeight="1">
      <c r="B984" s="71"/>
    </row>
    <row r="985" spans="2:2" ht="15.75" customHeight="1">
      <c r="B985" s="71"/>
    </row>
    <row r="986" spans="2:2" ht="15.75" customHeight="1">
      <c r="B986" s="71"/>
    </row>
    <row r="987" spans="2:2" ht="15.75" customHeight="1">
      <c r="B987" s="71"/>
    </row>
    <row r="988" spans="2:2" ht="15.75" customHeight="1">
      <c r="B988" s="71"/>
    </row>
    <row r="989" spans="2:2" ht="15.75" customHeight="1">
      <c r="B989" s="71"/>
    </row>
    <row r="990" spans="2:2" ht="15.75" customHeight="1">
      <c r="B990" s="71"/>
    </row>
    <row r="991" spans="2:2" ht="15.75" customHeight="1">
      <c r="B991" s="71"/>
    </row>
    <row r="992" spans="2:2" ht="15.75" customHeight="1">
      <c r="B992" s="71"/>
    </row>
    <row r="993" spans="2:2" ht="15.75" customHeight="1">
      <c r="B993" s="71"/>
    </row>
    <row r="994" spans="2:2" ht="15.75" customHeight="1">
      <c r="B994" s="71"/>
    </row>
    <row r="995" spans="2:2" ht="15.75" customHeight="1">
      <c r="B995" s="71"/>
    </row>
    <row r="996" spans="2:2" ht="15.75" customHeight="1">
      <c r="B996" s="71"/>
    </row>
    <row r="997" spans="2:2" ht="15.75" customHeight="1">
      <c r="B997" s="71"/>
    </row>
    <row r="998" spans="2:2" ht="15.75" customHeight="1">
      <c r="B998" s="71"/>
    </row>
    <row r="999" spans="2:2" ht="15.75" customHeight="1">
      <c r="B999" s="71"/>
    </row>
    <row r="1000" spans="2:2" ht="15.75" customHeight="1">
      <c r="B1000" s="71"/>
    </row>
  </sheetData>
  <mergeCells count="68">
    <mergeCell ref="A8:A11"/>
    <mergeCell ref="B8:B11"/>
    <mergeCell ref="B1:F1"/>
    <mergeCell ref="J1:T1"/>
    <mergeCell ref="B2:F2"/>
    <mergeCell ref="J2:T2"/>
    <mergeCell ref="B4:S4"/>
    <mergeCell ref="Q8:Q11"/>
    <mergeCell ref="C9:C11"/>
    <mergeCell ref="D9:D11"/>
    <mergeCell ref="E9:E11"/>
    <mergeCell ref="F9:I9"/>
    <mergeCell ref="F10:F11"/>
    <mergeCell ref="G10:G11"/>
    <mergeCell ref="H10:H11"/>
    <mergeCell ref="I10:I11"/>
    <mergeCell ref="J9:M9"/>
    <mergeCell ref="J10:J11"/>
    <mergeCell ref="K10:K11"/>
    <mergeCell ref="L10:L11"/>
    <mergeCell ref="M10:M11"/>
    <mergeCell ref="E5:M5"/>
    <mergeCell ref="C8:M8"/>
    <mergeCell ref="N8:N11"/>
    <mergeCell ref="O8:O11"/>
    <mergeCell ref="P8:P11"/>
    <mergeCell ref="AG27:AH27"/>
    <mergeCell ref="V30:AA30"/>
    <mergeCell ref="V31:W31"/>
    <mergeCell ref="X31:Y31"/>
    <mergeCell ref="Z31:AA31"/>
    <mergeCell ref="W36:X36"/>
    <mergeCell ref="Y36:Z36"/>
    <mergeCell ref="AA36:AB36"/>
    <mergeCell ref="AC27:AD27"/>
    <mergeCell ref="AE27:AF27"/>
    <mergeCell ref="V25:AA25"/>
    <mergeCell ref="V26:W26"/>
    <mergeCell ref="X26:Y26"/>
    <mergeCell ref="Z26:AA26"/>
    <mergeCell ref="AC26:AH26"/>
    <mergeCell ref="V20:AA20"/>
    <mergeCell ref="AC20:AH20"/>
    <mergeCell ref="V21:W21"/>
    <mergeCell ref="X21:Y21"/>
    <mergeCell ref="Z21:AA21"/>
    <mergeCell ref="AG21:AH21"/>
    <mergeCell ref="AC21:AD21"/>
    <mergeCell ref="AE21:AF21"/>
    <mergeCell ref="V15:AA15"/>
    <mergeCell ref="AC15:AH15"/>
    <mergeCell ref="V16:W16"/>
    <mergeCell ref="X16:Y16"/>
    <mergeCell ref="Z16:AA16"/>
    <mergeCell ref="AG16:AH16"/>
    <mergeCell ref="AC16:AD16"/>
    <mergeCell ref="AE16:AF16"/>
    <mergeCell ref="AE11:AF11"/>
    <mergeCell ref="AG11:AH11"/>
    <mergeCell ref="R8:S11"/>
    <mergeCell ref="T8:T11"/>
    <mergeCell ref="X8:AF8"/>
    <mergeCell ref="V10:AA10"/>
    <mergeCell ref="AC10:AH10"/>
    <mergeCell ref="V11:W11"/>
    <mergeCell ref="X11:Y11"/>
    <mergeCell ref="Z11:AA11"/>
    <mergeCell ref="AC11:AD11"/>
  </mergeCells>
  <dataValidations count="1">
    <dataValidation type="decimal" allowBlank="1" showDropDown="1" showInputMessage="1" showErrorMessage="1" prompt="Nhập số nằm trong khoảng 0 và 10 (Nhập điểm lẻ bằng dấu phẩy)" sqref="C12:H46 J12:L46 N12:P46 O47:O48">
      <formula1>0</formula1>
      <formula2>10</formula2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0C4DE"/>
    <outlinePr summaryBelow="0" summaryRight="0"/>
  </sheetPr>
  <dimension ref="A1:AR1000"/>
  <sheetViews>
    <sheetView showGridLines="0" topLeftCell="A34" workbookViewId="0">
      <selection activeCell="T17" sqref="T17"/>
    </sheetView>
  </sheetViews>
  <sheetFormatPr defaultColWidth="14.42578125" defaultRowHeight="15" customHeight="1"/>
  <cols>
    <col min="1" max="1" width="4.5703125" customWidth="1"/>
    <col min="2" max="2" width="29" customWidth="1"/>
    <col min="3" max="3" width="5.5703125" customWidth="1"/>
    <col min="4" max="4" width="5.140625" customWidth="1"/>
    <col min="5" max="5" width="4.85546875" customWidth="1"/>
    <col min="6" max="6" width="5" customWidth="1"/>
    <col min="7" max="8" width="5.42578125" customWidth="1"/>
    <col min="9" max="9" width="5.5703125" customWidth="1"/>
    <col min="10" max="10" width="5" customWidth="1"/>
    <col min="11" max="11" width="4.7109375" customWidth="1"/>
    <col min="12" max="12" width="4.28515625" customWidth="1"/>
    <col min="13" max="13" width="5.140625" customWidth="1"/>
    <col min="14" max="14" width="8" customWidth="1"/>
    <col min="15" max="16" width="7.28515625" customWidth="1"/>
    <col min="17" max="17" width="9.85546875" customWidth="1"/>
    <col min="18" max="18" width="6.28515625" customWidth="1"/>
    <col min="19" max="19" width="5.7109375" customWidth="1"/>
    <col min="20" max="20" width="9.140625" customWidth="1"/>
    <col min="21" max="21" width="4.85546875" customWidth="1"/>
    <col min="22" max="22" width="9.140625" customWidth="1"/>
    <col min="23" max="23" width="10.140625" customWidth="1"/>
    <col min="24" max="24" width="9.140625" customWidth="1"/>
    <col min="25" max="25" width="10.140625" customWidth="1"/>
    <col min="26" max="26" width="9.140625" customWidth="1"/>
    <col min="27" max="27" width="10.140625" customWidth="1"/>
    <col min="28" max="29" width="9.140625" customWidth="1"/>
    <col min="30" max="30" width="10.140625" customWidth="1"/>
    <col min="31" max="44" width="9.140625" customWidth="1"/>
  </cols>
  <sheetData>
    <row r="1" spans="1:44" ht="16.5" customHeight="1">
      <c r="A1" s="1"/>
      <c r="B1" s="173" t="s">
        <v>0</v>
      </c>
      <c r="C1" s="163"/>
      <c r="D1" s="163"/>
      <c r="E1" s="163"/>
      <c r="F1" s="163"/>
      <c r="G1" s="2"/>
      <c r="H1" s="2"/>
      <c r="I1" s="2"/>
      <c r="J1" s="174" t="s">
        <v>1</v>
      </c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customHeight="1">
      <c r="A2" s="2"/>
      <c r="B2" s="174" t="s">
        <v>2</v>
      </c>
      <c r="C2" s="163"/>
      <c r="D2" s="163"/>
      <c r="E2" s="163"/>
      <c r="F2" s="163"/>
      <c r="G2" s="2"/>
      <c r="H2" s="2"/>
      <c r="I2" s="2"/>
      <c r="J2" s="174" t="s">
        <v>3</v>
      </c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>
      <c r="A3" s="4"/>
      <c r="B3" s="5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customHeight="1">
      <c r="A4" s="4"/>
      <c r="B4" s="175" t="s">
        <v>4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8.75" customHeight="1">
      <c r="A5" s="4"/>
      <c r="B5" s="55"/>
      <c r="C5" s="3"/>
      <c r="D5" s="5"/>
      <c r="E5" s="170" t="s">
        <v>265</v>
      </c>
      <c r="F5" s="163"/>
      <c r="G5" s="163"/>
      <c r="H5" s="163"/>
      <c r="I5" s="163"/>
      <c r="J5" s="163"/>
      <c r="K5" s="163"/>
      <c r="L5" s="163"/>
      <c r="M5" s="16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3" customHeight="1">
      <c r="A6" s="4"/>
      <c r="B6" s="55"/>
      <c r="C6" s="3"/>
      <c r="D6" s="5"/>
      <c r="E6" s="5"/>
      <c r="F6" s="3"/>
      <c r="G6" s="3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3" customHeight="1">
      <c r="A7" s="3"/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.5">
      <c r="A8" s="159" t="s">
        <v>6</v>
      </c>
      <c r="B8" s="159" t="s">
        <v>7</v>
      </c>
      <c r="C8" s="171" t="s">
        <v>8</v>
      </c>
      <c r="D8" s="165"/>
      <c r="E8" s="165"/>
      <c r="F8" s="165"/>
      <c r="G8" s="165"/>
      <c r="H8" s="165"/>
      <c r="I8" s="165"/>
      <c r="J8" s="165"/>
      <c r="K8" s="165"/>
      <c r="L8" s="165"/>
      <c r="M8" s="151"/>
      <c r="N8" s="172" t="s">
        <v>9</v>
      </c>
      <c r="O8" s="172" t="s">
        <v>10</v>
      </c>
      <c r="P8" s="172" t="s">
        <v>11</v>
      </c>
      <c r="Q8" s="172" t="s">
        <v>12</v>
      </c>
      <c r="R8" s="153" t="s">
        <v>13</v>
      </c>
      <c r="S8" s="154"/>
      <c r="T8" s="159" t="s">
        <v>14</v>
      </c>
      <c r="U8" s="3"/>
      <c r="V8" s="3"/>
      <c r="W8" s="3"/>
      <c r="X8" s="162" t="s">
        <v>15</v>
      </c>
      <c r="Y8" s="163"/>
      <c r="Z8" s="163"/>
      <c r="AA8" s="163"/>
      <c r="AB8" s="163"/>
      <c r="AC8" s="163"/>
      <c r="AD8" s="163"/>
      <c r="AE8" s="163"/>
      <c r="AF8" s="16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.5">
      <c r="A9" s="160"/>
      <c r="B9" s="160"/>
      <c r="C9" s="159" t="s">
        <v>16</v>
      </c>
      <c r="D9" s="159" t="s">
        <v>17</v>
      </c>
      <c r="E9" s="159" t="s">
        <v>18</v>
      </c>
      <c r="F9" s="171" t="s">
        <v>19</v>
      </c>
      <c r="G9" s="165"/>
      <c r="H9" s="165"/>
      <c r="I9" s="151"/>
      <c r="J9" s="171" t="s">
        <v>20</v>
      </c>
      <c r="K9" s="165"/>
      <c r="L9" s="165"/>
      <c r="M9" s="151"/>
      <c r="N9" s="160"/>
      <c r="O9" s="160"/>
      <c r="P9" s="160"/>
      <c r="Q9" s="160"/>
      <c r="R9" s="155"/>
      <c r="S9" s="156"/>
      <c r="T9" s="16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>
      <c r="A10" s="160"/>
      <c r="B10" s="160"/>
      <c r="C10" s="160"/>
      <c r="D10" s="160"/>
      <c r="E10" s="160"/>
      <c r="F10" s="159" t="s">
        <v>21</v>
      </c>
      <c r="G10" s="159" t="s">
        <v>22</v>
      </c>
      <c r="H10" s="159" t="s">
        <v>23</v>
      </c>
      <c r="I10" s="159" t="s">
        <v>24</v>
      </c>
      <c r="J10" s="159" t="s">
        <v>25</v>
      </c>
      <c r="K10" s="159" t="s">
        <v>26</v>
      </c>
      <c r="L10" s="159" t="s">
        <v>27</v>
      </c>
      <c r="M10" s="159" t="s">
        <v>24</v>
      </c>
      <c r="N10" s="160"/>
      <c r="O10" s="160"/>
      <c r="P10" s="160"/>
      <c r="Q10" s="160"/>
      <c r="R10" s="155"/>
      <c r="S10" s="156"/>
      <c r="T10" s="160"/>
      <c r="U10" s="3"/>
      <c r="V10" s="164" t="s">
        <v>16</v>
      </c>
      <c r="W10" s="165"/>
      <c r="X10" s="165"/>
      <c r="Y10" s="165"/>
      <c r="Z10" s="165"/>
      <c r="AA10" s="151"/>
      <c r="AB10" s="3"/>
      <c r="AC10" s="164" t="s">
        <v>28</v>
      </c>
      <c r="AD10" s="165"/>
      <c r="AE10" s="165"/>
      <c r="AF10" s="165"/>
      <c r="AG10" s="165"/>
      <c r="AH10" s="151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0.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57"/>
      <c r="S11" s="158"/>
      <c r="T11" s="161"/>
      <c r="U11" s="3"/>
      <c r="V11" s="166" t="s">
        <v>29</v>
      </c>
      <c r="W11" s="151"/>
      <c r="X11" s="150" t="s">
        <v>30</v>
      </c>
      <c r="Y11" s="151"/>
      <c r="Z11" s="152" t="s">
        <v>31</v>
      </c>
      <c r="AA11" s="151"/>
      <c r="AB11" s="3"/>
      <c r="AC11" s="166" t="s">
        <v>29</v>
      </c>
      <c r="AD11" s="151"/>
      <c r="AE11" s="150" t="s">
        <v>30</v>
      </c>
      <c r="AF11" s="151"/>
      <c r="AG11" s="152" t="s">
        <v>31</v>
      </c>
      <c r="AH11" s="151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.5">
      <c r="A12" s="6">
        <v>1</v>
      </c>
      <c r="B12" s="100" t="s">
        <v>266</v>
      </c>
      <c r="C12" s="35">
        <v>3.4</v>
      </c>
      <c r="D12" s="35">
        <v>5</v>
      </c>
      <c r="E12" s="35">
        <v>3.6</v>
      </c>
      <c r="F12" s="35"/>
      <c r="G12" s="35"/>
      <c r="H12" s="35"/>
      <c r="I12" s="9" t="str">
        <f t="shared" ref="I12:I46" si="0">IF(OR(F12="",G12="",H12=""),"",AVERAGE(F12:H12))</f>
        <v/>
      </c>
      <c r="J12" s="35">
        <v>3</v>
      </c>
      <c r="K12" s="35">
        <v>4.25</v>
      </c>
      <c r="L12" s="35">
        <v>6.75</v>
      </c>
      <c r="M12" s="9">
        <f t="shared" ref="M12:M46" si="1">IF(OR(J12="",K12="",L12=""),"",AVERAGE(J12:L12))</f>
        <v>4.666666666666667</v>
      </c>
      <c r="N12" s="86">
        <v>6.7</v>
      </c>
      <c r="O12" s="61">
        <v>2</v>
      </c>
      <c r="P12" s="12"/>
      <c r="Q12" s="13">
        <f t="shared" ref="Q12:Q46" si="2">ROUND(IF(OR(C12="",D12="",E12=""),"",((((SUM(C12:E12)+IF(OR(I12=""),M12,I12)+O12)/4)*7+N12*3)/10)+P12),1)</f>
        <v>5.3</v>
      </c>
      <c r="R12" s="37" t="str">
        <f t="shared" ref="R12:R46" si="3">IF(I12="","",IF(AND(Q12&gt;=5,C12&gt;1,D12&gt;1,E12&gt;1,F12&gt;1,G12&gt;1,H12&gt;1),"Đậu","Hỏng"))</f>
        <v/>
      </c>
      <c r="S12" s="15" t="str">
        <f t="shared" ref="S12:S46" si="4">IF(M12="","",IF(AND(Q12&gt;=5,C12&gt;1,D12&gt;1,E12&gt;1,J12&gt;1,K12&gt;1,L12&gt;1),"Đậu","Hỏng"))</f>
        <v>Đậu</v>
      </c>
      <c r="T12" s="16"/>
      <c r="U12" s="3"/>
      <c r="V12" s="6" t="s">
        <v>33</v>
      </c>
      <c r="W12" s="6" t="s">
        <v>34</v>
      </c>
      <c r="X12" s="6" t="s">
        <v>33</v>
      </c>
      <c r="Y12" s="6" t="s">
        <v>34</v>
      </c>
      <c r="Z12" s="6" t="s">
        <v>33</v>
      </c>
      <c r="AA12" s="6" t="s">
        <v>34</v>
      </c>
      <c r="AB12" s="3"/>
      <c r="AC12" s="6" t="s">
        <v>33</v>
      </c>
      <c r="AD12" s="6" t="s">
        <v>34</v>
      </c>
      <c r="AE12" s="6" t="s">
        <v>33</v>
      </c>
      <c r="AF12" s="6" t="s">
        <v>34</v>
      </c>
      <c r="AG12" s="6" t="s">
        <v>33</v>
      </c>
      <c r="AH12" s="6" t="s">
        <v>34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.5">
      <c r="A13" s="6">
        <v>2</v>
      </c>
      <c r="B13" s="101" t="s">
        <v>267</v>
      </c>
      <c r="C13" s="102">
        <v>2.8</v>
      </c>
      <c r="D13" s="35">
        <v>3.5</v>
      </c>
      <c r="E13" s="35">
        <v>4</v>
      </c>
      <c r="F13" s="35"/>
      <c r="G13" s="35"/>
      <c r="H13" s="35"/>
      <c r="I13" s="9" t="str">
        <f t="shared" si="0"/>
        <v/>
      </c>
      <c r="J13" s="35">
        <v>2.75</v>
      </c>
      <c r="K13" s="35">
        <v>5.75</v>
      </c>
      <c r="L13" s="35">
        <v>6</v>
      </c>
      <c r="M13" s="9">
        <f t="shared" si="1"/>
        <v>4.833333333333333</v>
      </c>
      <c r="N13" s="87">
        <v>7</v>
      </c>
      <c r="O13" s="61">
        <v>2</v>
      </c>
      <c r="P13" s="12"/>
      <c r="Q13" s="103">
        <f t="shared" si="2"/>
        <v>5.0999999999999996</v>
      </c>
      <c r="R13" s="37" t="str">
        <f t="shared" si="3"/>
        <v/>
      </c>
      <c r="S13" s="15" t="str">
        <f t="shared" si="4"/>
        <v>Đậu</v>
      </c>
      <c r="T13" s="16"/>
      <c r="U13" s="3"/>
      <c r="V13" s="6">
        <f>COUNTIF(C12:C46,"&lt;=3")</f>
        <v>6</v>
      </c>
      <c r="W13" s="6">
        <f>IF(OR(B12:B21=""),"",V13/COUNTA(B12:B46)*100)</f>
        <v>17.142857142857142</v>
      </c>
      <c r="X13" s="6">
        <f>COUNTIF(C12:C46,"&gt;=5")</f>
        <v>8</v>
      </c>
      <c r="Y13" s="6">
        <f>IF(OR(B12:B21=""),"",X13/COUNTA(B12:B46)*100)</f>
        <v>22.857142857142858</v>
      </c>
      <c r="Z13" s="6">
        <f>COUNTIF(C12:C46,"&gt;=8")</f>
        <v>0</v>
      </c>
      <c r="AA13" s="6">
        <f>IF(OR(B12:B21=""),"",Z13/COUNTA(B12:B46)*100)</f>
        <v>0</v>
      </c>
      <c r="AB13" s="3"/>
      <c r="AC13" s="6">
        <f>COUNTIF(H12:H46,"&lt;=3")</f>
        <v>0</v>
      </c>
      <c r="AD13" s="6">
        <f>IF(OR(B12:B21=""),"",AC13/COUNTA(B12:B46)*100)</f>
        <v>0</v>
      </c>
      <c r="AE13" s="6">
        <f>COUNTIF(H12:H46,"&gt;=5")</f>
        <v>1</v>
      </c>
      <c r="AF13" s="6">
        <f>IF(OR(B12:B21=""),"",AE13/COUNTA(B12:B46)*100)</f>
        <v>2.8571428571428572</v>
      </c>
      <c r="AG13" s="6">
        <f>COUNTIF(H12:H46,"&gt;=8")</f>
        <v>0</v>
      </c>
      <c r="AH13" s="6">
        <f>IF(OR(B12:B21=""),"",AG13/COUNTA(B12:B46)*100)</f>
        <v>0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.5">
      <c r="A14" s="6">
        <v>3</v>
      </c>
      <c r="B14" s="101" t="s">
        <v>268</v>
      </c>
      <c r="C14" s="104">
        <v>3.2</v>
      </c>
      <c r="D14" s="35">
        <v>3.3</v>
      </c>
      <c r="E14" s="35">
        <v>3.2</v>
      </c>
      <c r="F14" s="35"/>
      <c r="G14" s="35"/>
      <c r="H14" s="35"/>
      <c r="I14" s="9" t="str">
        <f t="shared" si="0"/>
        <v/>
      </c>
      <c r="J14" s="35">
        <v>2.75</v>
      </c>
      <c r="K14" s="35">
        <v>6.25</v>
      </c>
      <c r="L14" s="35">
        <v>6.25</v>
      </c>
      <c r="M14" s="9">
        <f t="shared" si="1"/>
        <v>5.083333333333333</v>
      </c>
      <c r="N14" s="105">
        <v>6.6</v>
      </c>
      <c r="O14" s="61">
        <v>1.5</v>
      </c>
      <c r="P14" s="12"/>
      <c r="Q14" s="103">
        <f t="shared" si="2"/>
        <v>4.8</v>
      </c>
      <c r="R14" s="77" t="str">
        <f t="shared" si="3"/>
        <v/>
      </c>
      <c r="S14" s="78" t="str">
        <f t="shared" si="4"/>
        <v>Hỏng</v>
      </c>
      <c r="T14" s="1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>
      <c r="A15" s="6">
        <v>4</v>
      </c>
      <c r="B15" s="101" t="s">
        <v>269</v>
      </c>
      <c r="C15" s="104">
        <v>2.6</v>
      </c>
      <c r="D15" s="35">
        <v>3.3</v>
      </c>
      <c r="E15" s="39">
        <v>2.2000000000000002</v>
      </c>
      <c r="F15" s="39"/>
      <c r="G15" s="39"/>
      <c r="H15" s="35"/>
      <c r="I15" s="9" t="str">
        <f t="shared" si="0"/>
        <v/>
      </c>
      <c r="J15" s="35">
        <v>4.25</v>
      </c>
      <c r="K15" s="35">
        <v>6.25</v>
      </c>
      <c r="L15" s="35">
        <v>6.75</v>
      </c>
      <c r="M15" s="9">
        <f t="shared" si="1"/>
        <v>5.75</v>
      </c>
      <c r="N15" s="106">
        <v>6.6</v>
      </c>
      <c r="O15" s="61">
        <v>1.5</v>
      </c>
      <c r="P15" s="12"/>
      <c r="Q15" s="103">
        <f t="shared" si="2"/>
        <v>4.7</v>
      </c>
      <c r="R15" s="77" t="str">
        <f t="shared" si="3"/>
        <v/>
      </c>
      <c r="S15" s="78" t="str">
        <f t="shared" si="4"/>
        <v>Hỏng</v>
      </c>
      <c r="T15" s="16"/>
      <c r="U15" s="3"/>
      <c r="V15" s="164" t="s">
        <v>38</v>
      </c>
      <c r="W15" s="165"/>
      <c r="X15" s="165"/>
      <c r="Y15" s="165"/>
      <c r="Z15" s="165"/>
      <c r="AA15" s="151"/>
      <c r="AB15" s="3"/>
      <c r="AC15" s="164" t="s">
        <v>39</v>
      </c>
      <c r="AD15" s="165"/>
      <c r="AE15" s="165"/>
      <c r="AF15" s="165"/>
      <c r="AG15" s="165"/>
      <c r="AH15" s="151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.5">
      <c r="A16" s="6">
        <v>5</v>
      </c>
      <c r="B16" s="101" t="s">
        <v>270</v>
      </c>
      <c r="C16" s="104">
        <v>4.2</v>
      </c>
      <c r="D16" s="35">
        <v>6.8</v>
      </c>
      <c r="E16" s="35">
        <v>5.8</v>
      </c>
      <c r="F16" s="35"/>
      <c r="G16" s="35"/>
      <c r="H16" s="35"/>
      <c r="I16" s="9" t="str">
        <f t="shared" si="0"/>
        <v/>
      </c>
      <c r="J16" s="35">
        <v>4.25</v>
      </c>
      <c r="K16" s="35">
        <v>3</v>
      </c>
      <c r="L16" s="35">
        <v>7</v>
      </c>
      <c r="M16" s="9">
        <f t="shared" si="1"/>
        <v>4.75</v>
      </c>
      <c r="N16" s="89">
        <v>7.6</v>
      </c>
      <c r="O16" s="61">
        <v>2</v>
      </c>
      <c r="P16" s="12"/>
      <c r="Q16" s="13">
        <f t="shared" si="2"/>
        <v>6.4</v>
      </c>
      <c r="R16" s="37" t="str">
        <f t="shared" si="3"/>
        <v/>
      </c>
      <c r="S16" s="15" t="str">
        <f t="shared" si="4"/>
        <v>Đậu</v>
      </c>
      <c r="T16" s="16"/>
      <c r="U16" s="3"/>
      <c r="V16" s="166" t="s">
        <v>29</v>
      </c>
      <c r="W16" s="151"/>
      <c r="X16" s="150" t="s">
        <v>30</v>
      </c>
      <c r="Y16" s="151"/>
      <c r="Z16" s="152" t="s">
        <v>31</v>
      </c>
      <c r="AA16" s="151"/>
      <c r="AB16" s="3"/>
      <c r="AC16" s="166" t="s">
        <v>29</v>
      </c>
      <c r="AD16" s="151"/>
      <c r="AE16" s="150" t="s">
        <v>30</v>
      </c>
      <c r="AF16" s="151"/>
      <c r="AG16" s="152" t="s">
        <v>31</v>
      </c>
      <c r="AH16" s="151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.5">
      <c r="A17" s="6">
        <v>6</v>
      </c>
      <c r="B17" s="101" t="s">
        <v>271</v>
      </c>
      <c r="C17" s="104">
        <v>3.6</v>
      </c>
      <c r="D17" s="35">
        <v>7.8</v>
      </c>
      <c r="E17" s="35">
        <v>5.6</v>
      </c>
      <c r="F17" s="35"/>
      <c r="G17" s="35"/>
      <c r="H17" s="35"/>
      <c r="I17" s="9" t="str">
        <f t="shared" si="0"/>
        <v/>
      </c>
      <c r="J17" s="35">
        <v>3.75</v>
      </c>
      <c r="K17" s="35">
        <v>3.25</v>
      </c>
      <c r="L17" s="35">
        <v>6.75</v>
      </c>
      <c r="M17" s="9">
        <f t="shared" si="1"/>
        <v>4.583333333333333</v>
      </c>
      <c r="N17" s="38">
        <v>8</v>
      </c>
      <c r="O17" s="61">
        <v>2</v>
      </c>
      <c r="P17" s="12"/>
      <c r="Q17" s="13">
        <f t="shared" si="2"/>
        <v>6.5</v>
      </c>
      <c r="R17" s="37" t="str">
        <f t="shared" si="3"/>
        <v/>
      </c>
      <c r="S17" s="15" t="str">
        <f t="shared" si="4"/>
        <v>Đậu</v>
      </c>
      <c r="T17" s="16"/>
      <c r="U17" s="3"/>
      <c r="V17" s="6" t="s">
        <v>33</v>
      </c>
      <c r="W17" s="6" t="s">
        <v>34</v>
      </c>
      <c r="X17" s="6" t="s">
        <v>33</v>
      </c>
      <c r="Y17" s="6" t="s">
        <v>34</v>
      </c>
      <c r="Z17" s="6" t="s">
        <v>33</v>
      </c>
      <c r="AA17" s="6" t="s">
        <v>34</v>
      </c>
      <c r="AB17" s="3"/>
      <c r="AC17" s="6" t="s">
        <v>33</v>
      </c>
      <c r="AD17" s="6" t="s">
        <v>34</v>
      </c>
      <c r="AE17" s="6" t="s">
        <v>33</v>
      </c>
      <c r="AF17" s="6" t="s">
        <v>34</v>
      </c>
      <c r="AG17" s="6" t="s">
        <v>33</v>
      </c>
      <c r="AH17" s="6" t="s">
        <v>34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.5">
      <c r="A18" s="6">
        <v>7</v>
      </c>
      <c r="B18" s="101" t="s">
        <v>272</v>
      </c>
      <c r="C18" s="104">
        <v>7.4</v>
      </c>
      <c r="D18" s="35">
        <v>7.8</v>
      </c>
      <c r="E18" s="35">
        <v>5.4</v>
      </c>
      <c r="F18" s="35">
        <v>8</v>
      </c>
      <c r="G18" s="35">
        <v>6</v>
      </c>
      <c r="H18" s="35">
        <v>6.25</v>
      </c>
      <c r="I18" s="9">
        <f t="shared" si="0"/>
        <v>6.75</v>
      </c>
      <c r="J18" s="35"/>
      <c r="K18" s="35"/>
      <c r="L18" s="35"/>
      <c r="M18" s="9" t="str">
        <f t="shared" si="1"/>
        <v/>
      </c>
      <c r="N18" s="38">
        <v>9</v>
      </c>
      <c r="O18" s="61">
        <v>2</v>
      </c>
      <c r="P18" s="12"/>
      <c r="Q18" s="13">
        <f t="shared" si="2"/>
        <v>7.8</v>
      </c>
      <c r="R18" s="37" t="str">
        <f t="shared" si="3"/>
        <v>Đậu</v>
      </c>
      <c r="S18" s="15" t="str">
        <f t="shared" si="4"/>
        <v/>
      </c>
      <c r="T18" s="16"/>
      <c r="U18" s="3"/>
      <c r="V18" s="6">
        <f>COUNTIF(D12:D46,"&lt;=3")</f>
        <v>1</v>
      </c>
      <c r="W18" s="6">
        <f>IF(OR(B12:B21=""),"",V18/COUNTA(B12:B46)*100)</f>
        <v>2.8571428571428572</v>
      </c>
      <c r="X18" s="6">
        <f>COUNTIF(D12:D46,"&gt;=5")</f>
        <v>27</v>
      </c>
      <c r="Y18" s="6">
        <f>IF(OR(B12:B21=""),"",X18/COUNTA(B12:B46)*100)</f>
        <v>77.142857142857153</v>
      </c>
      <c r="Z18" s="6">
        <f>COUNTIF(D12:D46,"&gt;=8")</f>
        <v>3</v>
      </c>
      <c r="AA18" s="6">
        <f>IF(OR(B12:B21=""),"",Z18/COUNTA(B12:B46)*100)</f>
        <v>8.5714285714285712</v>
      </c>
      <c r="AB18" s="3"/>
      <c r="AC18" s="6">
        <f>COUNTIF(J12:J46,"&lt;=3")</f>
        <v>13</v>
      </c>
      <c r="AD18" s="6">
        <f>IF(OR(B12:B21=""),"",AC18/COUNTA(B12:B46)*100)</f>
        <v>37.142857142857146</v>
      </c>
      <c r="AE18" s="6">
        <f>COUNTIF(J12:J46,"&gt;=5")</f>
        <v>5</v>
      </c>
      <c r="AF18" s="6">
        <f>IF(OR(B12:B21=""),"",AE18/COUNTA(B12:B46)*100)</f>
        <v>14.285714285714285</v>
      </c>
      <c r="AG18" s="6">
        <f>COUNTIF(J12:J46,"&gt;=8")</f>
        <v>0</v>
      </c>
      <c r="AH18" s="6">
        <f>IF(OR(B12:B21=""),"",AG18/COUNTA(B12:B46)*100)</f>
        <v>0</v>
      </c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.5">
      <c r="A19" s="6">
        <v>8</v>
      </c>
      <c r="B19" s="101" t="s">
        <v>273</v>
      </c>
      <c r="C19" s="104">
        <v>2.8</v>
      </c>
      <c r="D19" s="35">
        <v>5.5</v>
      </c>
      <c r="E19" s="35">
        <v>3.6</v>
      </c>
      <c r="F19" s="35"/>
      <c r="G19" s="35"/>
      <c r="H19" s="35"/>
      <c r="I19" s="9" t="str">
        <f t="shared" si="0"/>
        <v/>
      </c>
      <c r="J19" s="35">
        <v>4.5</v>
      </c>
      <c r="K19" s="35">
        <v>4.5</v>
      </c>
      <c r="L19" s="35">
        <v>5.5</v>
      </c>
      <c r="M19" s="9">
        <f t="shared" si="1"/>
        <v>4.833333333333333</v>
      </c>
      <c r="N19" s="38">
        <v>6.9</v>
      </c>
      <c r="O19" s="61">
        <v>2</v>
      </c>
      <c r="P19" s="12"/>
      <c r="Q19" s="13">
        <f t="shared" si="2"/>
        <v>5.3</v>
      </c>
      <c r="R19" s="37" t="str">
        <f t="shared" si="3"/>
        <v/>
      </c>
      <c r="S19" s="15" t="str">
        <f t="shared" si="4"/>
        <v>Đậu</v>
      </c>
      <c r="T19" s="1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.5">
      <c r="A20" s="6">
        <v>9</v>
      </c>
      <c r="B20" s="101" t="s">
        <v>274</v>
      </c>
      <c r="C20" s="104">
        <v>4.5999999999999996</v>
      </c>
      <c r="D20" s="35">
        <v>5.8</v>
      </c>
      <c r="E20" s="35">
        <v>3.4</v>
      </c>
      <c r="F20" s="35"/>
      <c r="G20" s="35"/>
      <c r="H20" s="35"/>
      <c r="I20" s="9" t="str">
        <f t="shared" si="0"/>
        <v/>
      </c>
      <c r="J20" s="35">
        <v>3.75</v>
      </c>
      <c r="K20" s="35">
        <v>5.75</v>
      </c>
      <c r="L20" s="35">
        <v>6.5</v>
      </c>
      <c r="M20" s="9">
        <f t="shared" si="1"/>
        <v>5.333333333333333</v>
      </c>
      <c r="N20" s="38">
        <v>7.8</v>
      </c>
      <c r="O20" s="61">
        <v>2</v>
      </c>
      <c r="P20" s="12"/>
      <c r="Q20" s="13">
        <f t="shared" si="2"/>
        <v>6</v>
      </c>
      <c r="R20" s="37" t="str">
        <f t="shared" si="3"/>
        <v/>
      </c>
      <c r="S20" s="15" t="str">
        <f t="shared" si="4"/>
        <v>Đậu</v>
      </c>
      <c r="T20" s="16"/>
      <c r="U20" s="3"/>
      <c r="V20" s="164" t="s">
        <v>45</v>
      </c>
      <c r="W20" s="165"/>
      <c r="X20" s="165"/>
      <c r="Y20" s="165"/>
      <c r="Z20" s="165"/>
      <c r="AA20" s="151"/>
      <c r="AB20" s="3"/>
      <c r="AC20" s="164" t="s">
        <v>46</v>
      </c>
      <c r="AD20" s="165"/>
      <c r="AE20" s="165"/>
      <c r="AF20" s="165"/>
      <c r="AG20" s="165"/>
      <c r="AH20" s="151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customHeight="1">
      <c r="A21" s="6">
        <v>10</v>
      </c>
      <c r="B21" s="101" t="s">
        <v>275</v>
      </c>
      <c r="C21" s="104">
        <v>6.6</v>
      </c>
      <c r="D21" s="39">
        <v>7.5</v>
      </c>
      <c r="E21" s="39">
        <v>5.6</v>
      </c>
      <c r="F21" s="39"/>
      <c r="G21" s="39"/>
      <c r="H21" s="39"/>
      <c r="I21" s="107" t="str">
        <f t="shared" si="0"/>
        <v/>
      </c>
      <c r="J21" s="39">
        <v>7</v>
      </c>
      <c r="K21" s="39">
        <v>7.25</v>
      </c>
      <c r="L21" s="39">
        <v>7.75</v>
      </c>
      <c r="M21" s="107">
        <f t="shared" si="1"/>
        <v>7.333333333333333</v>
      </c>
      <c r="N21" s="108">
        <v>8.9</v>
      </c>
      <c r="O21" s="109">
        <v>2</v>
      </c>
      <c r="P21" s="110"/>
      <c r="Q21" s="111">
        <f t="shared" si="2"/>
        <v>7.8</v>
      </c>
      <c r="R21" s="37" t="str">
        <f t="shared" si="3"/>
        <v/>
      </c>
      <c r="S21" s="15" t="str">
        <f t="shared" si="4"/>
        <v>Đậu</v>
      </c>
      <c r="T21" s="16"/>
      <c r="U21" s="3"/>
      <c r="V21" s="166" t="s">
        <v>29</v>
      </c>
      <c r="W21" s="151"/>
      <c r="X21" s="150" t="s">
        <v>30</v>
      </c>
      <c r="Y21" s="151"/>
      <c r="Z21" s="152" t="s">
        <v>31</v>
      </c>
      <c r="AA21" s="151"/>
      <c r="AB21" s="3"/>
      <c r="AC21" s="166" t="s">
        <v>29</v>
      </c>
      <c r="AD21" s="151"/>
      <c r="AE21" s="150" t="s">
        <v>30</v>
      </c>
      <c r="AF21" s="151"/>
      <c r="AG21" s="152" t="s">
        <v>31</v>
      </c>
      <c r="AH21" s="151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customHeight="1">
      <c r="A22" s="6">
        <v>11</v>
      </c>
      <c r="B22" s="101" t="s">
        <v>276</v>
      </c>
      <c r="C22" s="104">
        <v>3.4</v>
      </c>
      <c r="D22" s="35">
        <v>5</v>
      </c>
      <c r="E22" s="35">
        <v>3.8</v>
      </c>
      <c r="F22" s="35"/>
      <c r="G22" s="35"/>
      <c r="H22" s="35"/>
      <c r="I22" s="9" t="str">
        <f t="shared" si="0"/>
        <v/>
      </c>
      <c r="J22" s="35">
        <v>5</v>
      </c>
      <c r="K22" s="35">
        <v>5.75</v>
      </c>
      <c r="L22" s="35">
        <v>4.5</v>
      </c>
      <c r="M22" s="9">
        <f t="shared" si="1"/>
        <v>5.083333333333333</v>
      </c>
      <c r="N22" s="38">
        <v>7.2</v>
      </c>
      <c r="O22" s="61">
        <v>2</v>
      </c>
      <c r="P22" s="12"/>
      <c r="Q22" s="13">
        <f t="shared" si="2"/>
        <v>5.5</v>
      </c>
      <c r="R22" s="37" t="str">
        <f t="shared" si="3"/>
        <v/>
      </c>
      <c r="S22" s="15" t="str">
        <f t="shared" si="4"/>
        <v>Đậu</v>
      </c>
      <c r="T22" s="16"/>
      <c r="U22" s="3"/>
      <c r="V22" s="6" t="s">
        <v>33</v>
      </c>
      <c r="W22" s="6" t="s">
        <v>34</v>
      </c>
      <c r="X22" s="6" t="s">
        <v>33</v>
      </c>
      <c r="Y22" s="6" t="s">
        <v>34</v>
      </c>
      <c r="Z22" s="6" t="s">
        <v>33</v>
      </c>
      <c r="AA22" s="6" t="s">
        <v>34</v>
      </c>
      <c r="AB22" s="3"/>
      <c r="AC22" s="6" t="s">
        <v>33</v>
      </c>
      <c r="AD22" s="6" t="s">
        <v>34</v>
      </c>
      <c r="AE22" s="6" t="s">
        <v>33</v>
      </c>
      <c r="AF22" s="6" t="s">
        <v>34</v>
      </c>
      <c r="AG22" s="6" t="s">
        <v>33</v>
      </c>
      <c r="AH22" s="6" t="s">
        <v>34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customHeight="1">
      <c r="A23" s="6">
        <v>12</v>
      </c>
      <c r="B23" s="101" t="s">
        <v>277</v>
      </c>
      <c r="C23" s="104">
        <v>3.6</v>
      </c>
      <c r="D23" s="35">
        <v>5.8</v>
      </c>
      <c r="E23" s="35">
        <v>3.6</v>
      </c>
      <c r="F23" s="35"/>
      <c r="G23" s="35"/>
      <c r="H23" s="35"/>
      <c r="I23" s="9" t="str">
        <f t="shared" si="0"/>
        <v/>
      </c>
      <c r="J23" s="35">
        <v>2.5</v>
      </c>
      <c r="K23" s="35">
        <v>5.25</v>
      </c>
      <c r="L23" s="35">
        <v>5</v>
      </c>
      <c r="M23" s="9">
        <f t="shared" si="1"/>
        <v>4.25</v>
      </c>
      <c r="N23" s="38">
        <v>6.5</v>
      </c>
      <c r="O23" s="61">
        <v>2</v>
      </c>
      <c r="P23" s="12"/>
      <c r="Q23" s="13">
        <f t="shared" si="2"/>
        <v>5.3</v>
      </c>
      <c r="R23" s="37" t="str">
        <f t="shared" si="3"/>
        <v/>
      </c>
      <c r="S23" s="15" t="str">
        <f t="shared" si="4"/>
        <v>Đậu</v>
      </c>
      <c r="T23" s="16"/>
      <c r="U23" s="3"/>
      <c r="V23" s="6">
        <f>COUNTIF(E12:E46,"&lt;=3")</f>
        <v>6</v>
      </c>
      <c r="W23" s="17">
        <f>IF(OR(B12:B26=""),"",V23/COUNTA(B12:B46)*100)</f>
        <v>17.142857142857142</v>
      </c>
      <c r="X23" s="6">
        <f>COUNTIF(E12:E46,"&gt;=5")</f>
        <v>8</v>
      </c>
      <c r="Y23" s="6">
        <f>IF(OR(B12:B26=""),"",X23/COUNTA(B12:B46)*100)</f>
        <v>22.857142857142858</v>
      </c>
      <c r="Z23" s="6">
        <f>COUNTIF(E12:E46,"&gt;=8")</f>
        <v>0</v>
      </c>
      <c r="AA23" s="6">
        <f>IF(OR(B12:B26=""),"",Z23/COUNTA(B12:B46)*100)</f>
        <v>0</v>
      </c>
      <c r="AB23" s="3"/>
      <c r="AC23" s="6">
        <f>COUNTIF(K12:K46,"&lt;=3")</f>
        <v>1</v>
      </c>
      <c r="AD23" s="6">
        <f>IF(OR(B12:B26=""),"",AC23/COUNTA(B12:B46)*100)</f>
        <v>2.8571428571428572</v>
      </c>
      <c r="AE23" s="6">
        <f>COUNTIF(K12:K46,"&gt;=5")</f>
        <v>25</v>
      </c>
      <c r="AF23" s="6">
        <f>IF(OR(B12:B26=""),"",AE23/COUNTA(B12:B46)*100)</f>
        <v>71.428571428571431</v>
      </c>
      <c r="AG23" s="6">
        <f>COUNTIF(K12:K46,"&gt;=8")</f>
        <v>0</v>
      </c>
      <c r="AH23" s="6">
        <f>IF(OR(B12:B26=""),"",AG23/COUNTA(B12:B46)*100)</f>
        <v>0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customHeight="1">
      <c r="A24" s="6">
        <v>13</v>
      </c>
      <c r="B24" s="101" t="s">
        <v>278</v>
      </c>
      <c r="C24" s="104">
        <v>2.8</v>
      </c>
      <c r="D24" s="35">
        <v>5</v>
      </c>
      <c r="E24" s="35">
        <v>2</v>
      </c>
      <c r="F24" s="35"/>
      <c r="G24" s="35"/>
      <c r="H24" s="35"/>
      <c r="I24" s="9" t="str">
        <f t="shared" si="0"/>
        <v/>
      </c>
      <c r="J24" s="35">
        <v>2.25</v>
      </c>
      <c r="K24" s="35">
        <v>7.25</v>
      </c>
      <c r="L24" s="35">
        <v>6</v>
      </c>
      <c r="M24" s="9">
        <f t="shared" si="1"/>
        <v>5.166666666666667</v>
      </c>
      <c r="N24" s="38">
        <v>6.9</v>
      </c>
      <c r="O24" s="61">
        <v>2</v>
      </c>
      <c r="P24" s="12"/>
      <c r="Q24" s="13">
        <f t="shared" si="2"/>
        <v>5</v>
      </c>
      <c r="R24" s="37" t="str">
        <f t="shared" si="3"/>
        <v/>
      </c>
      <c r="S24" s="15" t="str">
        <f t="shared" si="4"/>
        <v>Đậu</v>
      </c>
      <c r="T24" s="1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customHeight="1">
      <c r="A25" s="6">
        <v>14</v>
      </c>
      <c r="B25" s="101" t="s">
        <v>279</v>
      </c>
      <c r="C25" s="104">
        <v>5.8</v>
      </c>
      <c r="D25" s="35">
        <v>6.3</v>
      </c>
      <c r="E25" s="35">
        <v>5.4</v>
      </c>
      <c r="F25" s="35"/>
      <c r="G25" s="35"/>
      <c r="H25" s="35"/>
      <c r="I25" s="9" t="str">
        <f t="shared" si="0"/>
        <v/>
      </c>
      <c r="J25" s="35">
        <v>4</v>
      </c>
      <c r="K25" s="35">
        <v>6.75</v>
      </c>
      <c r="L25" s="35">
        <v>6.25</v>
      </c>
      <c r="M25" s="9">
        <f t="shared" si="1"/>
        <v>5.666666666666667</v>
      </c>
      <c r="N25" s="38">
        <v>8.4</v>
      </c>
      <c r="O25" s="61">
        <v>2</v>
      </c>
      <c r="P25" s="12"/>
      <c r="Q25" s="13">
        <f t="shared" si="2"/>
        <v>6.9</v>
      </c>
      <c r="R25" s="37" t="str">
        <f t="shared" si="3"/>
        <v/>
      </c>
      <c r="S25" s="15" t="str">
        <f t="shared" si="4"/>
        <v>Đậu</v>
      </c>
      <c r="T25" s="16"/>
      <c r="U25" s="3"/>
      <c r="V25" s="164" t="s">
        <v>52</v>
      </c>
      <c r="W25" s="165"/>
      <c r="X25" s="165"/>
      <c r="Y25" s="165"/>
      <c r="Z25" s="165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customHeight="1">
      <c r="A26" s="6">
        <v>15</v>
      </c>
      <c r="B26" s="101" t="s">
        <v>280</v>
      </c>
      <c r="C26" s="104">
        <v>4</v>
      </c>
      <c r="D26" s="35">
        <v>2.8</v>
      </c>
      <c r="E26" s="35">
        <v>2.8</v>
      </c>
      <c r="F26" s="35"/>
      <c r="G26" s="35"/>
      <c r="H26" s="35"/>
      <c r="I26" s="9" t="str">
        <f t="shared" si="0"/>
        <v/>
      </c>
      <c r="J26" s="35">
        <v>4.25</v>
      </c>
      <c r="K26" s="35">
        <v>5.25</v>
      </c>
      <c r="L26" s="35">
        <v>7.25</v>
      </c>
      <c r="M26" s="9">
        <f t="shared" si="1"/>
        <v>5.583333333333333</v>
      </c>
      <c r="N26" s="38">
        <v>8</v>
      </c>
      <c r="O26" s="61">
        <v>2</v>
      </c>
      <c r="P26" s="12"/>
      <c r="Q26" s="13">
        <f t="shared" si="2"/>
        <v>5.4</v>
      </c>
      <c r="R26" s="37" t="str">
        <f t="shared" si="3"/>
        <v/>
      </c>
      <c r="S26" s="15" t="str">
        <f t="shared" si="4"/>
        <v>Đậu</v>
      </c>
      <c r="T26" s="16"/>
      <c r="U26" s="3"/>
      <c r="V26" s="166" t="s">
        <v>29</v>
      </c>
      <c r="W26" s="151"/>
      <c r="X26" s="150" t="s">
        <v>30</v>
      </c>
      <c r="Y26" s="151"/>
      <c r="Z26" s="152" t="s">
        <v>31</v>
      </c>
      <c r="AA26" s="151"/>
      <c r="AB26" s="3"/>
      <c r="AC26" s="164" t="s">
        <v>54</v>
      </c>
      <c r="AD26" s="165"/>
      <c r="AE26" s="165"/>
      <c r="AF26" s="165"/>
      <c r="AG26" s="165"/>
      <c r="AH26" s="151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customHeight="1">
      <c r="A27" s="6">
        <v>16</v>
      </c>
      <c r="B27" s="101" t="s">
        <v>281</v>
      </c>
      <c r="C27" s="104">
        <v>5.2</v>
      </c>
      <c r="D27" s="35">
        <v>8.3000000000000007</v>
      </c>
      <c r="E27" s="35">
        <v>5.6</v>
      </c>
      <c r="F27" s="35"/>
      <c r="G27" s="35"/>
      <c r="H27" s="35"/>
      <c r="I27" s="9" t="str">
        <f t="shared" si="0"/>
        <v/>
      </c>
      <c r="J27" s="35">
        <v>5</v>
      </c>
      <c r="K27" s="35">
        <v>7</v>
      </c>
      <c r="L27" s="35">
        <v>6.75</v>
      </c>
      <c r="M27" s="9">
        <f t="shared" si="1"/>
        <v>6.25</v>
      </c>
      <c r="N27" s="38">
        <v>8.1</v>
      </c>
      <c r="O27" s="61">
        <v>2</v>
      </c>
      <c r="P27" s="12"/>
      <c r="Q27" s="13">
        <f t="shared" si="2"/>
        <v>7.2</v>
      </c>
      <c r="R27" s="37" t="str">
        <f t="shared" si="3"/>
        <v/>
      </c>
      <c r="S27" s="15" t="str">
        <f t="shared" si="4"/>
        <v>Đậu</v>
      </c>
      <c r="T27" s="16"/>
      <c r="U27" s="3"/>
      <c r="V27" s="6" t="s">
        <v>33</v>
      </c>
      <c r="W27" s="6" t="s">
        <v>34</v>
      </c>
      <c r="X27" s="6" t="s">
        <v>33</v>
      </c>
      <c r="Y27" s="6" t="s">
        <v>34</v>
      </c>
      <c r="Z27" s="6" t="s">
        <v>33</v>
      </c>
      <c r="AA27" s="6" t="s">
        <v>34</v>
      </c>
      <c r="AB27" s="3"/>
      <c r="AC27" s="166" t="s">
        <v>29</v>
      </c>
      <c r="AD27" s="151"/>
      <c r="AE27" s="150" t="s">
        <v>30</v>
      </c>
      <c r="AF27" s="151"/>
      <c r="AG27" s="152" t="s">
        <v>31</v>
      </c>
      <c r="AH27" s="151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customHeight="1">
      <c r="A28" s="6">
        <v>17</v>
      </c>
      <c r="B28" s="101" t="s">
        <v>282</v>
      </c>
      <c r="C28" s="104">
        <v>4</v>
      </c>
      <c r="D28" s="35">
        <v>4.3</v>
      </c>
      <c r="E28" s="35">
        <v>4</v>
      </c>
      <c r="F28" s="35"/>
      <c r="G28" s="35"/>
      <c r="H28" s="35"/>
      <c r="I28" s="9" t="str">
        <f t="shared" si="0"/>
        <v/>
      </c>
      <c r="J28" s="35">
        <v>2.25</v>
      </c>
      <c r="K28" s="35">
        <v>5</v>
      </c>
      <c r="L28" s="35">
        <v>6.25</v>
      </c>
      <c r="M28" s="9">
        <f t="shared" si="1"/>
        <v>4.5</v>
      </c>
      <c r="N28" s="38">
        <v>6.8</v>
      </c>
      <c r="O28" s="61">
        <v>2</v>
      </c>
      <c r="P28" s="12"/>
      <c r="Q28" s="13">
        <f t="shared" si="2"/>
        <v>5.3</v>
      </c>
      <c r="R28" s="37" t="str">
        <f t="shared" si="3"/>
        <v/>
      </c>
      <c r="S28" s="15" t="str">
        <f t="shared" si="4"/>
        <v>Đậu</v>
      </c>
      <c r="T28" s="16"/>
      <c r="U28" s="3"/>
      <c r="V28" s="6">
        <f>COUNTIF(F12:F46,"&lt;=3")</f>
        <v>0</v>
      </c>
      <c r="W28" s="6">
        <f>IF(OR(B12:B29=""),"",V28/COUNTA(B12:B46)*100)</f>
        <v>0</v>
      </c>
      <c r="X28" s="6">
        <f>COUNTIF(F12:F46,"&gt;=5")</f>
        <v>1</v>
      </c>
      <c r="Y28" s="6">
        <f>IF(OR(B12:B29=""),"",X28/COUNTA(B12:B46)*100)</f>
        <v>2.8571428571428572</v>
      </c>
      <c r="Z28" s="6">
        <f>COUNTIF(F12:F46,"&gt;=8")</f>
        <v>1</v>
      </c>
      <c r="AA28" s="6">
        <f>IF(OR(B12:B29=""),"",Z28/COUNTA(B12:B46)*100)</f>
        <v>2.8571428571428572</v>
      </c>
      <c r="AB28" s="3"/>
      <c r="AC28" s="6" t="s">
        <v>33</v>
      </c>
      <c r="AD28" s="6" t="s">
        <v>34</v>
      </c>
      <c r="AE28" s="6" t="s">
        <v>33</v>
      </c>
      <c r="AF28" s="6" t="s">
        <v>34</v>
      </c>
      <c r="AG28" s="6" t="s">
        <v>33</v>
      </c>
      <c r="AH28" s="6" t="s">
        <v>34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customHeight="1">
      <c r="A29" s="6">
        <v>18</v>
      </c>
      <c r="B29" s="101" t="s">
        <v>283</v>
      </c>
      <c r="C29" s="104">
        <v>4.8</v>
      </c>
      <c r="D29" s="35">
        <v>6</v>
      </c>
      <c r="E29" s="35">
        <v>3.2</v>
      </c>
      <c r="F29" s="35"/>
      <c r="G29" s="35"/>
      <c r="H29" s="35"/>
      <c r="I29" s="9" t="str">
        <f t="shared" si="0"/>
        <v/>
      </c>
      <c r="J29" s="35">
        <v>2.5</v>
      </c>
      <c r="K29" s="35">
        <v>5.75</v>
      </c>
      <c r="L29" s="35">
        <v>6.25</v>
      </c>
      <c r="M29" s="9">
        <f t="shared" si="1"/>
        <v>4.833333333333333</v>
      </c>
      <c r="N29" s="38">
        <v>7</v>
      </c>
      <c r="O29" s="61">
        <v>2</v>
      </c>
      <c r="P29" s="12"/>
      <c r="Q29" s="13">
        <f t="shared" si="2"/>
        <v>5.7</v>
      </c>
      <c r="R29" s="37" t="str">
        <f t="shared" si="3"/>
        <v/>
      </c>
      <c r="S29" s="15" t="str">
        <f t="shared" si="4"/>
        <v>Đậu</v>
      </c>
      <c r="T29" s="16"/>
      <c r="U29" s="3"/>
      <c r="V29" s="3"/>
      <c r="W29" s="3"/>
      <c r="X29" s="3"/>
      <c r="Y29" s="3"/>
      <c r="Z29" s="3"/>
      <c r="AA29" s="3"/>
      <c r="AB29" s="3"/>
      <c r="AC29" s="6">
        <f>COUNTIF(L12:L46,"&lt;=3")</f>
        <v>0</v>
      </c>
      <c r="AD29" s="6">
        <f>IF(OR(B12:B31=""),"",AC29/COUNTA(B12:B46)*100)</f>
        <v>0</v>
      </c>
      <c r="AE29" s="6">
        <f>COUNTIF(L12:L46,"&gt;=5")</f>
        <v>33</v>
      </c>
      <c r="AF29" s="6">
        <f>IF(OR(B12:B31=""),"",AE29/COUNTA(B12:B46)*100)</f>
        <v>94.285714285714278</v>
      </c>
      <c r="AG29" s="6">
        <f>COUNTIF(L12:L46,"&gt;=8")</f>
        <v>0</v>
      </c>
      <c r="AH29" s="6">
        <f>IF(OR(B12:B31=""),"",AG29/COUNTA(B12:B46)*100)</f>
        <v>0</v>
      </c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customHeight="1">
      <c r="A30" s="6">
        <v>19</v>
      </c>
      <c r="B30" s="101" t="s">
        <v>284</v>
      </c>
      <c r="C30" s="104">
        <v>3.4</v>
      </c>
      <c r="D30" s="35">
        <v>4.3</v>
      </c>
      <c r="E30" s="35">
        <v>3.4</v>
      </c>
      <c r="F30" s="35"/>
      <c r="G30" s="35"/>
      <c r="H30" s="35"/>
      <c r="I30" s="9" t="str">
        <f t="shared" si="0"/>
        <v/>
      </c>
      <c r="J30" s="35">
        <v>3.5</v>
      </c>
      <c r="K30" s="35">
        <v>5.25</v>
      </c>
      <c r="L30" s="35">
        <v>7.5</v>
      </c>
      <c r="M30" s="9">
        <f t="shared" si="1"/>
        <v>5.416666666666667</v>
      </c>
      <c r="N30" s="38">
        <v>7.2</v>
      </c>
      <c r="O30" s="61">
        <v>4</v>
      </c>
      <c r="P30" s="12"/>
      <c r="Q30" s="13">
        <f t="shared" si="2"/>
        <v>5.8</v>
      </c>
      <c r="R30" s="37" t="str">
        <f t="shared" si="3"/>
        <v/>
      </c>
      <c r="S30" s="15" t="str">
        <f t="shared" si="4"/>
        <v>Đậu</v>
      </c>
      <c r="T30" s="16"/>
      <c r="U30" s="3"/>
      <c r="V30" s="164" t="s">
        <v>59</v>
      </c>
      <c r="W30" s="165"/>
      <c r="X30" s="165"/>
      <c r="Y30" s="165"/>
      <c r="Z30" s="165"/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5.75" customHeight="1">
      <c r="A31" s="6">
        <v>20</v>
      </c>
      <c r="B31" s="101" t="s">
        <v>285</v>
      </c>
      <c r="C31" s="104">
        <v>6</v>
      </c>
      <c r="D31" s="35">
        <v>5.5</v>
      </c>
      <c r="E31" s="35">
        <v>6.6</v>
      </c>
      <c r="F31" s="35"/>
      <c r="G31" s="35"/>
      <c r="H31" s="35"/>
      <c r="I31" s="9" t="str">
        <f t="shared" si="0"/>
        <v/>
      </c>
      <c r="J31" s="35">
        <v>4</v>
      </c>
      <c r="K31" s="35">
        <v>6.75</v>
      </c>
      <c r="L31" s="35">
        <v>6.75</v>
      </c>
      <c r="M31" s="9">
        <f t="shared" si="1"/>
        <v>5.833333333333333</v>
      </c>
      <c r="N31" s="38">
        <v>8.3000000000000007</v>
      </c>
      <c r="O31" s="61">
        <v>2</v>
      </c>
      <c r="P31" s="12"/>
      <c r="Q31" s="13">
        <f t="shared" si="2"/>
        <v>7</v>
      </c>
      <c r="R31" s="37" t="str">
        <f t="shared" si="3"/>
        <v/>
      </c>
      <c r="S31" s="15" t="str">
        <f t="shared" si="4"/>
        <v>Đậu</v>
      </c>
      <c r="T31" s="16"/>
      <c r="U31" s="3"/>
      <c r="V31" s="166" t="s">
        <v>29</v>
      </c>
      <c r="W31" s="151"/>
      <c r="X31" s="150" t="s">
        <v>30</v>
      </c>
      <c r="Y31" s="151"/>
      <c r="Z31" s="152" t="s">
        <v>31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5.75" customHeight="1">
      <c r="A32" s="6">
        <v>21</v>
      </c>
      <c r="B32" s="101" t="s">
        <v>286</v>
      </c>
      <c r="C32" s="104">
        <v>4.4000000000000004</v>
      </c>
      <c r="D32" s="35">
        <v>4</v>
      </c>
      <c r="E32" s="35">
        <v>4.2</v>
      </c>
      <c r="F32" s="35"/>
      <c r="G32" s="35"/>
      <c r="H32" s="35"/>
      <c r="I32" s="9" t="str">
        <f t="shared" si="0"/>
        <v/>
      </c>
      <c r="J32" s="35">
        <v>3</v>
      </c>
      <c r="K32" s="35">
        <v>6</v>
      </c>
      <c r="L32" s="35">
        <v>6.5</v>
      </c>
      <c r="M32" s="9">
        <f t="shared" si="1"/>
        <v>5.166666666666667</v>
      </c>
      <c r="N32" s="38">
        <v>7.2</v>
      </c>
      <c r="O32" s="61">
        <v>2</v>
      </c>
      <c r="P32" s="12"/>
      <c r="Q32" s="13">
        <f t="shared" si="2"/>
        <v>5.6</v>
      </c>
      <c r="R32" s="37" t="str">
        <f t="shared" si="3"/>
        <v/>
      </c>
      <c r="S32" s="15" t="str">
        <f t="shared" si="4"/>
        <v>Đậu</v>
      </c>
      <c r="T32" s="16"/>
      <c r="U32" s="3"/>
      <c r="V32" s="6" t="s">
        <v>33</v>
      </c>
      <c r="W32" s="6" t="s">
        <v>34</v>
      </c>
      <c r="X32" s="6" t="s">
        <v>33</v>
      </c>
      <c r="Y32" s="6" t="s">
        <v>34</v>
      </c>
      <c r="Z32" s="6" t="s">
        <v>33</v>
      </c>
      <c r="AA32" s="6" t="s">
        <v>34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customHeight="1">
      <c r="A33" s="6">
        <v>22</v>
      </c>
      <c r="B33" s="101" t="s">
        <v>287</v>
      </c>
      <c r="C33" s="104">
        <v>2.8</v>
      </c>
      <c r="D33" s="35">
        <v>5.5</v>
      </c>
      <c r="E33" s="35">
        <v>2.6</v>
      </c>
      <c r="F33" s="35"/>
      <c r="G33" s="35"/>
      <c r="H33" s="35"/>
      <c r="I33" s="9" t="str">
        <f t="shared" si="0"/>
        <v/>
      </c>
      <c r="J33" s="35">
        <v>3.75</v>
      </c>
      <c r="K33" s="35">
        <v>4.75</v>
      </c>
      <c r="L33" s="35">
        <v>6.75</v>
      </c>
      <c r="M33" s="9">
        <f t="shared" si="1"/>
        <v>5.083333333333333</v>
      </c>
      <c r="N33" s="38">
        <v>6.8</v>
      </c>
      <c r="O33" s="61">
        <v>2</v>
      </c>
      <c r="P33" s="12"/>
      <c r="Q33" s="13">
        <f t="shared" si="2"/>
        <v>5.2</v>
      </c>
      <c r="R33" s="37" t="str">
        <f t="shared" si="3"/>
        <v/>
      </c>
      <c r="S33" s="15" t="str">
        <f t="shared" si="4"/>
        <v>Đậu</v>
      </c>
      <c r="T33" s="16"/>
      <c r="U33" s="3"/>
      <c r="V33" s="6">
        <f>COUNTIF(G12:G46,"&lt;=3")</f>
        <v>0</v>
      </c>
      <c r="W33" s="6">
        <f>IF(OR(B12:B35=""),"",V33/COUNTA(B12:B46)*100)</f>
        <v>0</v>
      </c>
      <c r="X33" s="6">
        <f>COUNTIF(G12:G46,"&gt;=5")</f>
        <v>1</v>
      </c>
      <c r="Y33" s="6">
        <f>IF(OR(B12:B35=""),"",X33/COUNTA(B12:B46)*100)</f>
        <v>2.8571428571428572</v>
      </c>
      <c r="Z33" s="6">
        <f>COUNTIF(G12:G46,"&gt;=8")</f>
        <v>0</v>
      </c>
      <c r="AA33" s="6">
        <f>IF(OR(B12:B35=""),"",Z33/COUNTA(B12:B46)*100)</f>
        <v>0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customHeight="1">
      <c r="A34" s="6">
        <v>23</v>
      </c>
      <c r="B34" s="101" t="s">
        <v>288</v>
      </c>
      <c r="C34" s="104">
        <v>6.6</v>
      </c>
      <c r="D34" s="35">
        <v>8</v>
      </c>
      <c r="E34" s="35">
        <v>4</v>
      </c>
      <c r="F34" s="35"/>
      <c r="G34" s="35"/>
      <c r="H34" s="35"/>
      <c r="I34" s="9" t="str">
        <f t="shared" si="0"/>
        <v/>
      </c>
      <c r="J34" s="35">
        <v>6.5</v>
      </c>
      <c r="K34" s="35">
        <v>5.25</v>
      </c>
      <c r="L34" s="35">
        <v>6.5</v>
      </c>
      <c r="M34" s="9">
        <f t="shared" si="1"/>
        <v>6.083333333333333</v>
      </c>
      <c r="N34" s="38">
        <v>8.5</v>
      </c>
      <c r="O34" s="61">
        <v>2</v>
      </c>
      <c r="P34" s="12"/>
      <c r="Q34" s="13">
        <f t="shared" si="2"/>
        <v>7.2</v>
      </c>
      <c r="R34" s="37" t="str">
        <f t="shared" si="3"/>
        <v/>
      </c>
      <c r="S34" s="15" t="str">
        <f t="shared" si="4"/>
        <v>Đậu</v>
      </c>
      <c r="T34" s="1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customHeight="1">
      <c r="A35" s="6">
        <v>24</v>
      </c>
      <c r="B35" s="101" t="s">
        <v>289</v>
      </c>
      <c r="C35" s="104">
        <v>5.2</v>
      </c>
      <c r="D35" s="35">
        <v>8.3000000000000007</v>
      </c>
      <c r="E35" s="35">
        <v>5.4</v>
      </c>
      <c r="F35" s="35"/>
      <c r="G35" s="35"/>
      <c r="H35" s="35"/>
      <c r="I35" s="9" t="str">
        <f t="shared" si="0"/>
        <v/>
      </c>
      <c r="J35" s="35">
        <v>2.75</v>
      </c>
      <c r="K35" s="35">
        <v>5.25</v>
      </c>
      <c r="L35" s="35">
        <v>6.5</v>
      </c>
      <c r="M35" s="9">
        <f t="shared" si="1"/>
        <v>4.833333333333333</v>
      </c>
      <c r="N35" s="38">
        <v>7.8</v>
      </c>
      <c r="O35" s="61">
        <v>2</v>
      </c>
      <c r="P35" s="12"/>
      <c r="Q35" s="13">
        <f t="shared" si="2"/>
        <v>6.8</v>
      </c>
      <c r="R35" s="37" t="str">
        <f t="shared" si="3"/>
        <v/>
      </c>
      <c r="S35" s="15" t="str">
        <f t="shared" si="4"/>
        <v>Đậu</v>
      </c>
      <c r="T35" s="1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customHeight="1">
      <c r="A36" s="6">
        <v>25</v>
      </c>
      <c r="B36" s="101" t="s">
        <v>290</v>
      </c>
      <c r="C36" s="104">
        <v>3.2</v>
      </c>
      <c r="D36" s="35">
        <v>5.8</v>
      </c>
      <c r="E36" s="35">
        <v>4</v>
      </c>
      <c r="F36" s="35"/>
      <c r="G36" s="35"/>
      <c r="H36" s="35"/>
      <c r="I36" s="9" t="str">
        <f t="shared" si="0"/>
        <v/>
      </c>
      <c r="J36" s="35">
        <v>4</v>
      </c>
      <c r="K36" s="35">
        <v>5.75</v>
      </c>
      <c r="L36" s="35">
        <v>5.25</v>
      </c>
      <c r="M36" s="9">
        <f t="shared" si="1"/>
        <v>5</v>
      </c>
      <c r="N36" s="38">
        <v>6.9</v>
      </c>
      <c r="O36" s="61">
        <v>1.5</v>
      </c>
      <c r="P36" s="12"/>
      <c r="Q36" s="13">
        <f t="shared" si="2"/>
        <v>5.5</v>
      </c>
      <c r="R36" s="37" t="str">
        <f t="shared" si="3"/>
        <v/>
      </c>
      <c r="S36" s="15" t="str">
        <f t="shared" si="4"/>
        <v>Đậu</v>
      </c>
      <c r="T36" s="16"/>
      <c r="U36" s="3"/>
      <c r="V36" s="3"/>
      <c r="W36" s="167" t="s">
        <v>66</v>
      </c>
      <c r="X36" s="151"/>
      <c r="Y36" s="168" t="s">
        <v>67</v>
      </c>
      <c r="Z36" s="151"/>
      <c r="AA36" s="169" t="s">
        <v>68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5.75" customHeight="1">
      <c r="A37" s="6">
        <v>26</v>
      </c>
      <c r="B37" s="101" t="s">
        <v>291</v>
      </c>
      <c r="C37" s="104">
        <v>3.2</v>
      </c>
      <c r="D37" s="35">
        <v>5</v>
      </c>
      <c r="E37" s="35">
        <v>1.2</v>
      </c>
      <c r="F37" s="35"/>
      <c r="G37" s="35"/>
      <c r="H37" s="35"/>
      <c r="I37" s="9" t="str">
        <f t="shared" si="0"/>
        <v/>
      </c>
      <c r="J37" s="35">
        <v>3.5</v>
      </c>
      <c r="K37" s="35">
        <v>4.5</v>
      </c>
      <c r="L37" s="35">
        <v>6.75</v>
      </c>
      <c r="M37" s="9">
        <f t="shared" si="1"/>
        <v>4.916666666666667</v>
      </c>
      <c r="N37" s="38">
        <v>7.2</v>
      </c>
      <c r="O37" s="61">
        <v>2</v>
      </c>
      <c r="P37" s="12"/>
      <c r="Q37" s="103">
        <f t="shared" si="2"/>
        <v>5</v>
      </c>
      <c r="R37" s="37" t="str">
        <f t="shared" si="3"/>
        <v/>
      </c>
      <c r="S37" s="15" t="str">
        <f t="shared" si="4"/>
        <v>Đậu</v>
      </c>
      <c r="T37" s="16"/>
      <c r="U37" s="3"/>
      <c r="V37" s="3"/>
      <c r="W37" s="19" t="s">
        <v>70</v>
      </c>
      <c r="X37" s="20" t="s">
        <v>71</v>
      </c>
      <c r="Y37" s="21" t="s">
        <v>70</v>
      </c>
      <c r="Z37" s="22" t="s">
        <v>71</v>
      </c>
      <c r="AA37" s="21" t="s">
        <v>70</v>
      </c>
      <c r="AB37" s="22" t="s">
        <v>71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5.75" customHeight="1">
      <c r="A38" s="6">
        <v>27</v>
      </c>
      <c r="B38" s="101" t="s">
        <v>292</v>
      </c>
      <c r="C38" s="104">
        <v>3.2</v>
      </c>
      <c r="D38" s="35">
        <v>6.5</v>
      </c>
      <c r="E38" s="35">
        <v>3.6</v>
      </c>
      <c r="F38" s="35"/>
      <c r="G38" s="35"/>
      <c r="H38" s="35"/>
      <c r="I38" s="9" t="str">
        <f t="shared" si="0"/>
        <v/>
      </c>
      <c r="J38" s="35">
        <v>2.75</v>
      </c>
      <c r="K38" s="35">
        <v>6</v>
      </c>
      <c r="L38" s="35">
        <v>6.5</v>
      </c>
      <c r="M38" s="9">
        <f t="shared" si="1"/>
        <v>5.083333333333333</v>
      </c>
      <c r="N38" s="38">
        <v>7.5</v>
      </c>
      <c r="O38" s="61">
        <v>2</v>
      </c>
      <c r="P38" s="12"/>
      <c r="Q38" s="13">
        <f t="shared" si="2"/>
        <v>5.8</v>
      </c>
      <c r="R38" s="37" t="str">
        <f t="shared" si="3"/>
        <v/>
      </c>
      <c r="S38" s="15" t="str">
        <f t="shared" si="4"/>
        <v>Đậu</v>
      </c>
      <c r="T38" s="16"/>
      <c r="U38" s="3"/>
      <c r="V38" s="3"/>
      <c r="W38" s="23">
        <f>COUNTIF(R12:R45,"Đậu")</f>
        <v>1</v>
      </c>
      <c r="X38" s="23">
        <f>COUNTIF(R12:R45,"Hỏng")</f>
        <v>0</v>
      </c>
      <c r="Y38" s="23">
        <f>COUNTIF(S12:S45,"Đậu")</f>
        <v>30</v>
      </c>
      <c r="Z38" s="23">
        <f>COUNTIF(S12:S45,"Hỏng")</f>
        <v>3</v>
      </c>
      <c r="AA38" s="24">
        <f t="shared" ref="AA38:AB38" si="5">SUM(W38,Y38)</f>
        <v>31</v>
      </c>
      <c r="AB38" s="24">
        <f t="shared" si="5"/>
        <v>3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15.75" customHeight="1">
      <c r="A39" s="6">
        <v>28</v>
      </c>
      <c r="B39" s="101" t="s">
        <v>293</v>
      </c>
      <c r="C39" s="104">
        <v>3.2</v>
      </c>
      <c r="D39" s="35">
        <v>6.3</v>
      </c>
      <c r="E39" s="35">
        <v>4.2</v>
      </c>
      <c r="F39" s="35"/>
      <c r="G39" s="35"/>
      <c r="H39" s="35"/>
      <c r="I39" s="9" t="str">
        <f t="shared" si="0"/>
        <v/>
      </c>
      <c r="J39" s="35">
        <v>3.5</v>
      </c>
      <c r="K39" s="35">
        <v>4.5</v>
      </c>
      <c r="L39" s="35">
        <v>6.25</v>
      </c>
      <c r="M39" s="9">
        <f t="shared" si="1"/>
        <v>4.75</v>
      </c>
      <c r="N39" s="38">
        <v>6.4</v>
      </c>
      <c r="O39" s="61">
        <v>2</v>
      </c>
      <c r="P39" s="12"/>
      <c r="Q39" s="103">
        <f t="shared" si="2"/>
        <v>5.5</v>
      </c>
      <c r="R39" s="37" t="str">
        <f t="shared" si="3"/>
        <v/>
      </c>
      <c r="S39" s="15" t="str">
        <f t="shared" si="4"/>
        <v>Đậu</v>
      </c>
      <c r="T39" s="1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customHeight="1">
      <c r="A40" s="6">
        <v>29</v>
      </c>
      <c r="B40" s="101" t="s">
        <v>294</v>
      </c>
      <c r="C40" s="104">
        <v>5.8</v>
      </c>
      <c r="D40" s="25">
        <v>7.3</v>
      </c>
      <c r="E40" s="25">
        <v>4.4000000000000004</v>
      </c>
      <c r="F40" s="25"/>
      <c r="G40" s="25"/>
      <c r="H40" s="25"/>
      <c r="I40" s="26" t="str">
        <f t="shared" si="0"/>
        <v/>
      </c>
      <c r="J40" s="25">
        <v>5.25</v>
      </c>
      <c r="K40" s="25">
        <v>6.75</v>
      </c>
      <c r="L40" s="25">
        <v>7</v>
      </c>
      <c r="M40" s="26">
        <f t="shared" si="1"/>
        <v>6.333333333333333</v>
      </c>
      <c r="N40" s="112">
        <v>8.6</v>
      </c>
      <c r="O40" s="112">
        <v>2</v>
      </c>
      <c r="P40" s="27"/>
      <c r="Q40" s="13">
        <f t="shared" si="2"/>
        <v>7.1</v>
      </c>
      <c r="R40" s="37" t="str">
        <f t="shared" si="3"/>
        <v/>
      </c>
      <c r="S40" s="15" t="str">
        <f t="shared" si="4"/>
        <v>Đậu</v>
      </c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customHeight="1">
      <c r="A41" s="6">
        <v>30</v>
      </c>
      <c r="B41" s="101" t="s">
        <v>295</v>
      </c>
      <c r="C41" s="104">
        <v>4.8</v>
      </c>
      <c r="D41" s="25">
        <v>5</v>
      </c>
      <c r="E41" s="25">
        <v>3.6</v>
      </c>
      <c r="F41" s="25"/>
      <c r="G41" s="25"/>
      <c r="H41" s="25"/>
      <c r="I41" s="26" t="str">
        <f t="shared" si="0"/>
        <v/>
      </c>
      <c r="J41" s="25">
        <v>3.75</v>
      </c>
      <c r="K41" s="25">
        <v>4.5</v>
      </c>
      <c r="L41" s="25">
        <v>6</v>
      </c>
      <c r="M41" s="26">
        <f t="shared" si="1"/>
        <v>4.75</v>
      </c>
      <c r="N41" s="112">
        <v>7.4</v>
      </c>
      <c r="O41" s="112">
        <v>2</v>
      </c>
      <c r="P41" s="27"/>
      <c r="Q41" s="13">
        <f t="shared" si="2"/>
        <v>5.7</v>
      </c>
      <c r="R41" s="37" t="str">
        <f t="shared" si="3"/>
        <v/>
      </c>
      <c r="S41" s="15" t="str">
        <f t="shared" si="4"/>
        <v>Đậu</v>
      </c>
      <c r="T41" s="1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customHeight="1">
      <c r="A42" s="6">
        <v>31</v>
      </c>
      <c r="B42" s="101" t="s">
        <v>296</v>
      </c>
      <c r="C42" s="104">
        <v>4.5999999999999996</v>
      </c>
      <c r="D42" s="25">
        <v>7.5</v>
      </c>
      <c r="E42" s="25">
        <v>4</v>
      </c>
      <c r="F42" s="25"/>
      <c r="G42" s="25"/>
      <c r="H42" s="25"/>
      <c r="I42" s="26" t="str">
        <f t="shared" si="0"/>
        <v/>
      </c>
      <c r="J42" s="25">
        <v>3</v>
      </c>
      <c r="K42" s="25">
        <v>5.75</v>
      </c>
      <c r="L42" s="25">
        <v>7.25</v>
      </c>
      <c r="M42" s="26">
        <f t="shared" si="1"/>
        <v>5.333333333333333</v>
      </c>
      <c r="N42" s="112">
        <v>8.1</v>
      </c>
      <c r="O42" s="112">
        <v>2</v>
      </c>
      <c r="P42" s="27"/>
      <c r="Q42" s="13">
        <f t="shared" si="2"/>
        <v>6.5</v>
      </c>
      <c r="R42" s="37" t="str">
        <f t="shared" si="3"/>
        <v/>
      </c>
      <c r="S42" s="15" t="str">
        <f t="shared" si="4"/>
        <v>Đậu</v>
      </c>
      <c r="T42" s="1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.75" customHeight="1">
      <c r="A43" s="6">
        <v>32</v>
      </c>
      <c r="B43" s="101" t="s">
        <v>297</v>
      </c>
      <c r="C43" s="104">
        <v>4.5999999999999996</v>
      </c>
      <c r="D43" s="25">
        <v>3.8</v>
      </c>
      <c r="E43" s="25">
        <v>2</v>
      </c>
      <c r="F43" s="25"/>
      <c r="G43" s="25"/>
      <c r="H43" s="25"/>
      <c r="I43" s="26" t="str">
        <f t="shared" si="0"/>
        <v/>
      </c>
      <c r="J43" s="25">
        <v>2.5</v>
      </c>
      <c r="K43" s="25">
        <v>5.5</v>
      </c>
      <c r="L43" s="25">
        <v>5.5</v>
      </c>
      <c r="M43" s="26">
        <f t="shared" si="1"/>
        <v>4.5</v>
      </c>
      <c r="N43" s="112">
        <v>6.8</v>
      </c>
      <c r="O43" s="112">
        <v>1.5</v>
      </c>
      <c r="P43" s="27"/>
      <c r="Q43" s="103">
        <f t="shared" si="2"/>
        <v>4.9000000000000004</v>
      </c>
      <c r="R43" s="77" t="str">
        <f t="shared" si="3"/>
        <v/>
      </c>
      <c r="S43" s="78" t="str">
        <f t="shared" si="4"/>
        <v>Hỏng</v>
      </c>
      <c r="T43" s="1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15.75" customHeight="1">
      <c r="A44" s="92">
        <v>33</v>
      </c>
      <c r="B44" s="101" t="s">
        <v>298</v>
      </c>
      <c r="C44" s="104">
        <v>3.2</v>
      </c>
      <c r="D44" s="80">
        <v>5.8</v>
      </c>
      <c r="E44" s="80">
        <v>3.6</v>
      </c>
      <c r="F44" s="80"/>
      <c r="G44" s="80"/>
      <c r="H44" s="80"/>
      <c r="I44" s="50" t="str">
        <f t="shared" si="0"/>
        <v/>
      </c>
      <c r="J44" s="80">
        <v>2.5</v>
      </c>
      <c r="K44" s="80">
        <v>6</v>
      </c>
      <c r="L44" s="80">
        <v>6.25</v>
      </c>
      <c r="M44" s="50">
        <f t="shared" si="1"/>
        <v>4.916666666666667</v>
      </c>
      <c r="N44" s="113">
        <v>7</v>
      </c>
      <c r="O44" s="113">
        <v>2</v>
      </c>
      <c r="P44" s="81"/>
      <c r="Q44" s="13">
        <f t="shared" si="2"/>
        <v>5.5</v>
      </c>
      <c r="R44" s="82" t="str">
        <f t="shared" si="3"/>
        <v/>
      </c>
      <c r="S44" s="29" t="str">
        <f t="shared" si="4"/>
        <v>Đậu</v>
      </c>
      <c r="T44" s="49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5.75" customHeight="1">
      <c r="A45" s="70">
        <v>34</v>
      </c>
      <c r="B45" s="101" t="s">
        <v>299</v>
      </c>
      <c r="C45" s="104">
        <v>2.6</v>
      </c>
      <c r="D45" s="25">
        <v>5</v>
      </c>
      <c r="E45" s="25">
        <v>3.6</v>
      </c>
      <c r="F45" s="25"/>
      <c r="G45" s="25"/>
      <c r="H45" s="25"/>
      <c r="I45" s="50" t="str">
        <f t="shared" si="0"/>
        <v/>
      </c>
      <c r="J45" s="25">
        <v>3.5</v>
      </c>
      <c r="K45" s="25">
        <v>3.25</v>
      </c>
      <c r="L45" s="25">
        <v>5.5</v>
      </c>
      <c r="M45" s="50">
        <f t="shared" si="1"/>
        <v>4.083333333333333</v>
      </c>
      <c r="N45" s="112">
        <v>7.3</v>
      </c>
      <c r="O45" s="112">
        <v>2</v>
      </c>
      <c r="P45" s="27"/>
      <c r="Q45" s="13">
        <f t="shared" si="2"/>
        <v>5.2</v>
      </c>
      <c r="R45" s="82" t="str">
        <f t="shared" si="3"/>
        <v/>
      </c>
      <c r="S45" s="29" t="str">
        <f t="shared" si="4"/>
        <v>Đậu</v>
      </c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5.75" customHeight="1">
      <c r="A46" s="25">
        <v>35</v>
      </c>
      <c r="B46" s="114" t="s">
        <v>300</v>
      </c>
      <c r="C46" s="102">
        <v>3.8</v>
      </c>
      <c r="D46" s="25">
        <v>7</v>
      </c>
      <c r="E46" s="25">
        <v>4.8</v>
      </c>
      <c r="F46" s="25"/>
      <c r="G46" s="25"/>
      <c r="H46" s="25"/>
      <c r="I46" s="50" t="str">
        <f t="shared" si="0"/>
        <v/>
      </c>
      <c r="J46" s="25">
        <v>4.25</v>
      </c>
      <c r="K46" s="25">
        <v>6.5</v>
      </c>
      <c r="L46" s="25">
        <v>7</v>
      </c>
      <c r="M46" s="50">
        <f t="shared" si="1"/>
        <v>5.916666666666667</v>
      </c>
      <c r="N46" s="25">
        <v>7.7</v>
      </c>
      <c r="O46" s="25">
        <v>2</v>
      </c>
      <c r="P46" s="53"/>
      <c r="Q46" s="13">
        <f t="shared" si="2"/>
        <v>6.4</v>
      </c>
      <c r="R46" s="82" t="str">
        <f t="shared" si="3"/>
        <v/>
      </c>
      <c r="S46" s="29" t="str">
        <f t="shared" si="4"/>
        <v>Đậu</v>
      </c>
      <c r="T46" s="53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1:44" ht="15.75" customHeight="1">
      <c r="P47" s="16"/>
      <c r="Q47" s="16"/>
      <c r="R47" s="16"/>
      <c r="S47" s="16"/>
      <c r="T47" s="1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5.75" customHeight="1">
      <c r="A48" s="16"/>
      <c r="B48" s="6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25"/>
      <c r="O48" s="16"/>
      <c r="P48" s="16"/>
      <c r="Q48" s="16"/>
      <c r="R48" s="16"/>
      <c r="S48" s="16"/>
      <c r="T48" s="16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5.75" customHeight="1">
      <c r="A49" s="16"/>
      <c r="B49" s="6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5.75" customHeight="1">
      <c r="A50" s="33"/>
      <c r="B50" s="84"/>
      <c r="C50" s="33">
        <f t="shared" ref="C50:E50" si="6">COUNT(C12:C48)</f>
        <v>35</v>
      </c>
      <c r="D50" s="33">
        <f t="shared" si="6"/>
        <v>35</v>
      </c>
      <c r="E50" s="33">
        <f t="shared" si="6"/>
        <v>35</v>
      </c>
      <c r="F50" s="33"/>
      <c r="G50" s="33"/>
      <c r="H50" s="33"/>
      <c r="I50" s="33">
        <f>COUNT(I12:I48)</f>
        <v>1</v>
      </c>
      <c r="J50" s="33"/>
      <c r="K50" s="33"/>
      <c r="L50" s="33"/>
      <c r="M50" s="33">
        <f>COUNT(M12:M48)</f>
        <v>34</v>
      </c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</row>
    <row r="51" spans="1:44" ht="15.75" customHeight="1">
      <c r="A51" s="3"/>
      <c r="B51" s="5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5.75" customHeight="1">
      <c r="A52" s="3"/>
      <c r="B52" s="5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customHeight="1">
      <c r="A53" s="3"/>
      <c r="B53" s="5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customHeight="1">
      <c r="A54" s="3"/>
      <c r="B54" s="5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5.75" customHeight="1">
      <c r="A55" s="3"/>
      <c r="B55" s="5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5.75" customHeight="1">
      <c r="A56" s="3"/>
      <c r="B56" s="5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5.75" customHeight="1">
      <c r="A57" s="3"/>
      <c r="B57" s="5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5.75" customHeight="1">
      <c r="A58" s="3"/>
      <c r="B58" s="5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5.75" customHeight="1">
      <c r="A59" s="3"/>
      <c r="B59" s="5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5.75" customHeight="1">
      <c r="A60" s="3"/>
      <c r="B60" s="5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5.75" customHeight="1">
      <c r="A61" s="3"/>
      <c r="B61" s="5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5.75" customHeight="1">
      <c r="A62" s="3"/>
      <c r="B62" s="5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5.75" customHeight="1">
      <c r="A63" s="3"/>
      <c r="B63" s="5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5.75" customHeight="1">
      <c r="A64" s="3"/>
      <c r="B64" s="5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5.75" customHeight="1">
      <c r="A65" s="3"/>
      <c r="B65" s="5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15.75" customHeight="1">
      <c r="A66" s="3"/>
      <c r="B66" s="5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15.75" customHeight="1">
      <c r="A67" s="3"/>
      <c r="B67" s="5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15.75" customHeight="1">
      <c r="A68" s="3"/>
      <c r="B68" s="5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15.75" customHeight="1">
      <c r="A69" s="3"/>
      <c r="B69" s="5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15.75" customHeight="1">
      <c r="A70" s="3"/>
      <c r="B70" s="5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15.75" customHeight="1">
      <c r="A71" s="3"/>
      <c r="B71" s="5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15.75" customHeight="1">
      <c r="A72" s="3"/>
      <c r="B72" s="5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15.75" customHeight="1">
      <c r="A73" s="3"/>
      <c r="B73" s="5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15.75" customHeight="1">
      <c r="A74" s="3"/>
      <c r="B74" s="5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15.75" customHeight="1">
      <c r="A75" s="3"/>
      <c r="B75" s="5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15.75" customHeight="1">
      <c r="A76" s="3"/>
      <c r="B76" s="5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15.75" customHeight="1">
      <c r="A77" s="3"/>
      <c r="B77" s="5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15.75" customHeight="1">
      <c r="A78" s="3"/>
      <c r="B78" s="5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15.75" customHeight="1">
      <c r="A79" s="3"/>
      <c r="B79" s="5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15.75" customHeight="1">
      <c r="A80" s="3"/>
      <c r="B80" s="5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15.75" customHeight="1">
      <c r="A81" s="3"/>
      <c r="B81" s="5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15.75" customHeight="1">
      <c r="A82" s="3"/>
      <c r="B82" s="5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15.75" customHeight="1">
      <c r="A83" s="3"/>
      <c r="B83" s="5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15.75" customHeight="1">
      <c r="A84" s="3"/>
      <c r="B84" s="5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15.75" customHeight="1">
      <c r="A85" s="3"/>
      <c r="B85" s="5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15.75" customHeight="1">
      <c r="A86" s="3"/>
      <c r="B86" s="5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15.75" customHeight="1">
      <c r="A87" s="3"/>
      <c r="B87" s="5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15.75" customHeight="1">
      <c r="A88" s="3"/>
      <c r="B88" s="5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15.75" customHeight="1">
      <c r="A89" s="3"/>
      <c r="B89" s="5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15.75" customHeight="1">
      <c r="A90" s="3"/>
      <c r="B90" s="5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15.75" customHeight="1">
      <c r="A91" s="3"/>
      <c r="B91" s="5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15.75" customHeight="1">
      <c r="A92" s="3"/>
      <c r="B92" s="5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15.75" customHeight="1">
      <c r="A93" s="3"/>
      <c r="B93" s="5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15.75" customHeight="1">
      <c r="A94" s="3"/>
      <c r="B94" s="5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15.75" customHeight="1">
      <c r="A95" s="3"/>
      <c r="B95" s="5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15.75" customHeight="1">
      <c r="A96" s="3"/>
      <c r="B96" s="5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15.75" customHeight="1">
      <c r="A97" s="3"/>
      <c r="B97" s="5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15.75" customHeight="1">
      <c r="A98" s="3"/>
      <c r="B98" s="5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5.75" customHeight="1">
      <c r="A99" s="3"/>
      <c r="B99" s="5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15.75" customHeight="1">
      <c r="A100" s="3"/>
      <c r="B100" s="5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15.75" customHeight="1">
      <c r="A101" s="3"/>
      <c r="B101" s="5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15.75" customHeight="1">
      <c r="A102" s="3"/>
      <c r="B102" s="5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15.75" customHeight="1">
      <c r="A103" s="3"/>
      <c r="B103" s="5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15.75" customHeight="1">
      <c r="A104" s="3"/>
      <c r="B104" s="5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5.75" customHeight="1">
      <c r="A105" s="3"/>
      <c r="B105" s="5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5.75" customHeight="1">
      <c r="A106" s="3"/>
      <c r="B106" s="5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5.75" customHeight="1">
      <c r="A107" s="3"/>
      <c r="B107" s="5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5.75" customHeight="1">
      <c r="A108" s="3"/>
      <c r="B108" s="5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5.75" customHeight="1">
      <c r="A109" s="3"/>
      <c r="B109" s="5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5.75" customHeight="1">
      <c r="A110" s="3"/>
      <c r="B110" s="5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5.75" customHeight="1">
      <c r="A111" s="3"/>
      <c r="B111" s="5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5.75" customHeight="1">
      <c r="A112" s="3"/>
      <c r="B112" s="5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15.75" customHeight="1">
      <c r="A113" s="3"/>
      <c r="B113" s="5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5.75" customHeight="1">
      <c r="A114" s="3"/>
      <c r="B114" s="5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15.75" customHeight="1">
      <c r="A115" s="3"/>
      <c r="B115" s="5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5.75" customHeight="1">
      <c r="A116" s="3"/>
      <c r="B116" s="5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5.75" customHeight="1">
      <c r="A117" s="3"/>
      <c r="B117" s="5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15.75" customHeight="1">
      <c r="A118" s="3"/>
      <c r="B118" s="5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15.75" customHeight="1">
      <c r="A119" s="3"/>
      <c r="B119" s="5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15.75" customHeight="1">
      <c r="A120" s="3"/>
      <c r="B120" s="5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15.75" customHeight="1">
      <c r="A121" s="3"/>
      <c r="B121" s="5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15.75" customHeight="1">
      <c r="A122" s="3"/>
      <c r="B122" s="5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15.75" customHeight="1">
      <c r="A123" s="3"/>
      <c r="B123" s="5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15.75" customHeight="1">
      <c r="A124" s="3"/>
      <c r="B124" s="5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15.75" customHeight="1">
      <c r="A125" s="3"/>
      <c r="B125" s="5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15.75" customHeight="1">
      <c r="A126" s="3"/>
      <c r="B126" s="5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15.75" customHeight="1">
      <c r="A127" s="3"/>
      <c r="B127" s="5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15.75" customHeight="1">
      <c r="A128" s="3"/>
      <c r="B128" s="5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15.75" customHeight="1">
      <c r="A129" s="3"/>
      <c r="B129" s="5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15.75" customHeight="1">
      <c r="A130" s="3"/>
      <c r="B130" s="5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15.75" customHeight="1">
      <c r="A131" s="3"/>
      <c r="B131" s="5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15.75" customHeight="1">
      <c r="A132" s="3"/>
      <c r="B132" s="5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15.75" customHeight="1">
      <c r="A133" s="3"/>
      <c r="B133" s="5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15.75" customHeight="1">
      <c r="A134" s="3"/>
      <c r="B134" s="5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15.75" customHeight="1">
      <c r="A135" s="3"/>
      <c r="B135" s="5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15.75" customHeight="1">
      <c r="A136" s="3"/>
      <c r="B136" s="5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15.75" customHeight="1">
      <c r="A137" s="3"/>
      <c r="B137" s="5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15.75" customHeight="1">
      <c r="A138" s="3"/>
      <c r="B138" s="5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15.75" customHeight="1">
      <c r="A139" s="3"/>
      <c r="B139" s="5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15.75" customHeight="1">
      <c r="A140" s="3"/>
      <c r="B140" s="5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15.75" customHeight="1">
      <c r="A141" s="3"/>
      <c r="B141" s="5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15.75" customHeight="1">
      <c r="A142" s="3"/>
      <c r="B142" s="5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15.75" customHeight="1">
      <c r="A143" s="3"/>
      <c r="B143" s="5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15.75" customHeight="1">
      <c r="A144" s="3"/>
      <c r="B144" s="5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15.75" customHeight="1">
      <c r="A145" s="3"/>
      <c r="B145" s="5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15.75" customHeight="1">
      <c r="A146" s="3"/>
      <c r="B146" s="5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15.75" customHeight="1">
      <c r="A147" s="3"/>
      <c r="B147" s="5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15.75" customHeight="1">
      <c r="A148" s="3"/>
      <c r="B148" s="5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15.75" customHeight="1">
      <c r="A149" s="3"/>
      <c r="B149" s="5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15.75" customHeight="1">
      <c r="A150" s="3"/>
      <c r="B150" s="5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15.75" customHeight="1">
      <c r="A151" s="3"/>
      <c r="B151" s="5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15.75" customHeight="1">
      <c r="A152" s="3"/>
      <c r="B152" s="5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15.75" customHeight="1">
      <c r="A153" s="3"/>
      <c r="B153" s="5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15.75" customHeight="1">
      <c r="A154" s="3"/>
      <c r="B154" s="5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15.75" customHeight="1">
      <c r="A155" s="3"/>
      <c r="B155" s="5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15.75" customHeight="1">
      <c r="A156" s="3"/>
      <c r="B156" s="5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15.75" customHeight="1">
      <c r="A157" s="3"/>
      <c r="B157" s="5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15.75" customHeight="1">
      <c r="A158" s="3"/>
      <c r="B158" s="5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15.75" customHeight="1">
      <c r="A159" s="3"/>
      <c r="B159" s="5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15.75" customHeight="1">
      <c r="A160" s="3"/>
      <c r="B160" s="5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15.75" customHeight="1">
      <c r="A161" s="3"/>
      <c r="B161" s="5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15.75" customHeight="1">
      <c r="A162" s="3"/>
      <c r="B162" s="5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15.75" customHeight="1">
      <c r="A163" s="3"/>
      <c r="B163" s="5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15.75" customHeight="1">
      <c r="A164" s="3"/>
      <c r="B164" s="5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15.75" customHeight="1">
      <c r="A165" s="3"/>
      <c r="B165" s="5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15.75" customHeight="1">
      <c r="A166" s="3"/>
      <c r="B166" s="5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15.75" customHeight="1">
      <c r="A167" s="3"/>
      <c r="B167" s="5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15.75" customHeight="1">
      <c r="A168" s="3"/>
      <c r="B168" s="5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15.75" customHeight="1">
      <c r="A169" s="3"/>
      <c r="B169" s="5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15.75" customHeight="1">
      <c r="A170" s="3"/>
      <c r="B170" s="5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15.75" customHeight="1">
      <c r="A171" s="3"/>
      <c r="B171" s="5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15.75" customHeight="1">
      <c r="A172" s="3"/>
      <c r="B172" s="5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15.75" customHeight="1">
      <c r="A173" s="3"/>
      <c r="B173" s="5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15.75" customHeight="1">
      <c r="A174" s="3"/>
      <c r="B174" s="5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15.75" customHeight="1">
      <c r="A175" s="3"/>
      <c r="B175" s="5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15.75" customHeight="1">
      <c r="A176" s="3"/>
      <c r="B176" s="5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15.75" customHeight="1">
      <c r="A177" s="3"/>
      <c r="B177" s="5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15.75" customHeight="1">
      <c r="A178" s="3"/>
      <c r="B178" s="5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15.75" customHeight="1">
      <c r="A179" s="3"/>
      <c r="B179" s="5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15.75" customHeight="1">
      <c r="A180" s="3"/>
      <c r="B180" s="5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15.75" customHeight="1">
      <c r="A181" s="3"/>
      <c r="B181" s="5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15.75" customHeight="1">
      <c r="A182" s="3"/>
      <c r="B182" s="5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15.75" customHeight="1">
      <c r="A183" s="3"/>
      <c r="B183" s="5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15.75" customHeight="1">
      <c r="A184" s="3"/>
      <c r="B184" s="5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15.75" customHeight="1">
      <c r="A185" s="3"/>
      <c r="B185" s="5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15.75" customHeight="1">
      <c r="A186" s="3"/>
      <c r="B186" s="5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15.75" customHeight="1">
      <c r="A187" s="3"/>
      <c r="B187" s="5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15.75" customHeight="1">
      <c r="A188" s="3"/>
      <c r="B188" s="5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15.75" customHeight="1">
      <c r="A189" s="3"/>
      <c r="B189" s="5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15.75" customHeight="1">
      <c r="A190" s="3"/>
      <c r="B190" s="5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15.75" customHeight="1">
      <c r="A191" s="3"/>
      <c r="B191" s="5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15.75" customHeight="1">
      <c r="A192" s="3"/>
      <c r="B192" s="5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15.75" customHeight="1">
      <c r="A193" s="3"/>
      <c r="B193" s="5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15.75" customHeight="1">
      <c r="A194" s="3"/>
      <c r="B194" s="5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15.75" customHeight="1">
      <c r="A195" s="3"/>
      <c r="B195" s="5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15.75" customHeight="1">
      <c r="A196" s="3"/>
      <c r="B196" s="5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15.75" customHeight="1">
      <c r="A197" s="3"/>
      <c r="B197" s="5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15.75" customHeight="1">
      <c r="A198" s="3"/>
      <c r="B198" s="5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15.75" customHeight="1">
      <c r="A199" s="3"/>
      <c r="B199" s="5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15.75" customHeight="1">
      <c r="A200" s="3"/>
      <c r="B200" s="5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15.75" customHeight="1">
      <c r="A201" s="3"/>
      <c r="B201" s="5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15.75" customHeight="1">
      <c r="A202" s="3"/>
      <c r="B202" s="5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15.75" customHeight="1">
      <c r="A203" s="3"/>
      <c r="B203" s="5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15.75" customHeight="1">
      <c r="A204" s="3"/>
      <c r="B204" s="5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5.75" customHeight="1">
      <c r="A205" s="3"/>
      <c r="B205" s="5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15.75" customHeight="1">
      <c r="A206" s="3"/>
      <c r="B206" s="5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15.75" customHeight="1">
      <c r="A207" s="3"/>
      <c r="B207" s="5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15.75" customHeight="1">
      <c r="A208" s="3"/>
      <c r="B208" s="5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15.75" customHeight="1">
      <c r="A209" s="3"/>
      <c r="B209" s="5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15.75" customHeight="1">
      <c r="A210" s="3"/>
      <c r="B210" s="5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15.75" customHeight="1">
      <c r="A211" s="3"/>
      <c r="B211" s="5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15.75" customHeight="1">
      <c r="A212" s="3"/>
      <c r="B212" s="5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15.75" customHeight="1">
      <c r="A213" s="3"/>
      <c r="B213" s="5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15.75" customHeight="1">
      <c r="A214" s="3"/>
      <c r="B214" s="5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15.75" customHeight="1">
      <c r="A215" s="3"/>
      <c r="B215" s="5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15.75" customHeight="1">
      <c r="A216" s="3"/>
      <c r="B216" s="5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15.75" customHeight="1">
      <c r="A217" s="3"/>
      <c r="B217" s="5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15.75" customHeight="1">
      <c r="A218" s="3"/>
      <c r="B218" s="5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5.75" customHeight="1">
      <c r="A219" s="3"/>
      <c r="B219" s="5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15.75" customHeight="1">
      <c r="A220" s="3"/>
      <c r="B220" s="5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15.75" customHeight="1">
      <c r="A221" s="3"/>
      <c r="B221" s="5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15.75" customHeight="1">
      <c r="A222" s="3"/>
      <c r="B222" s="5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15.75" customHeight="1">
      <c r="A223" s="3"/>
      <c r="B223" s="5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15.75" customHeight="1">
      <c r="A224" s="3"/>
      <c r="B224" s="5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15.75" customHeight="1">
      <c r="A225" s="3"/>
      <c r="B225" s="5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15.75" customHeight="1">
      <c r="A226" s="3"/>
      <c r="B226" s="5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15.75" customHeight="1">
      <c r="A227" s="3"/>
      <c r="B227" s="5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15.75" customHeight="1">
      <c r="A228" s="3"/>
      <c r="B228" s="5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15.75" customHeight="1">
      <c r="A229" s="3"/>
      <c r="B229" s="5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15.75" customHeight="1">
      <c r="A230" s="3"/>
      <c r="B230" s="5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15.75" customHeight="1">
      <c r="A231" s="3"/>
      <c r="B231" s="5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15.75" customHeight="1">
      <c r="A232" s="3"/>
      <c r="B232" s="5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15.75" customHeight="1">
      <c r="A233" s="3"/>
      <c r="B233" s="5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15.75" customHeight="1">
      <c r="A234" s="3"/>
      <c r="B234" s="5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15.75" customHeight="1">
      <c r="A235" s="3"/>
      <c r="B235" s="5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15.75" customHeight="1">
      <c r="A236" s="3"/>
      <c r="B236" s="5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15.75" customHeight="1">
      <c r="A237" s="3"/>
      <c r="B237" s="5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15.75" customHeight="1">
      <c r="A238" s="3"/>
      <c r="B238" s="5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15.75" customHeight="1">
      <c r="A239" s="3"/>
      <c r="B239" s="5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15.75" customHeight="1">
      <c r="A240" s="3"/>
      <c r="B240" s="5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15.75" customHeight="1">
      <c r="A241" s="3"/>
      <c r="B241" s="5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15.75" customHeight="1">
      <c r="A242" s="3"/>
      <c r="B242" s="5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15.75" customHeight="1">
      <c r="A243" s="3"/>
      <c r="B243" s="5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15.75" customHeight="1">
      <c r="A244" s="3"/>
      <c r="B244" s="5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15.75" customHeight="1">
      <c r="A245" s="3"/>
      <c r="B245" s="5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15.75" customHeight="1">
      <c r="A246" s="3"/>
      <c r="B246" s="5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15.75" customHeight="1">
      <c r="A247" s="3"/>
      <c r="B247" s="5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15.75" customHeight="1">
      <c r="A248" s="3"/>
      <c r="B248" s="5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15.75" customHeight="1">
      <c r="A249" s="3"/>
      <c r="B249" s="5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1:44" ht="15.75" customHeight="1">
      <c r="A250" s="3"/>
      <c r="B250" s="5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spans="1:44" ht="15.75" customHeight="1">
      <c r="B251" s="71"/>
    </row>
    <row r="252" spans="1:44" ht="15.75" customHeight="1">
      <c r="B252" s="71"/>
    </row>
    <row r="253" spans="1:44" ht="15.75" customHeight="1">
      <c r="B253" s="71"/>
    </row>
    <row r="254" spans="1:44" ht="15.75" customHeight="1">
      <c r="B254" s="71"/>
    </row>
    <row r="255" spans="1:44" ht="15.75" customHeight="1">
      <c r="B255" s="71"/>
    </row>
    <row r="256" spans="1:44" ht="15.75" customHeight="1">
      <c r="B256" s="71"/>
    </row>
    <row r="257" spans="2:2" ht="15.75" customHeight="1">
      <c r="B257" s="71"/>
    </row>
    <row r="258" spans="2:2" ht="15.75" customHeight="1">
      <c r="B258" s="71"/>
    </row>
    <row r="259" spans="2:2" ht="15.75" customHeight="1">
      <c r="B259" s="71"/>
    </row>
    <row r="260" spans="2:2" ht="15.75" customHeight="1">
      <c r="B260" s="71"/>
    </row>
    <row r="261" spans="2:2" ht="15.75" customHeight="1">
      <c r="B261" s="71"/>
    </row>
    <row r="262" spans="2:2" ht="15.75" customHeight="1">
      <c r="B262" s="71"/>
    </row>
    <row r="263" spans="2:2" ht="15.75" customHeight="1">
      <c r="B263" s="71"/>
    </row>
    <row r="264" spans="2:2" ht="15.75" customHeight="1">
      <c r="B264" s="71"/>
    </row>
    <row r="265" spans="2:2" ht="15.75" customHeight="1">
      <c r="B265" s="71"/>
    </row>
    <row r="266" spans="2:2" ht="15.75" customHeight="1">
      <c r="B266" s="71"/>
    </row>
    <row r="267" spans="2:2" ht="15.75" customHeight="1">
      <c r="B267" s="71"/>
    </row>
    <row r="268" spans="2:2" ht="15.75" customHeight="1">
      <c r="B268" s="71"/>
    </row>
    <row r="269" spans="2:2" ht="15.75" customHeight="1">
      <c r="B269" s="71"/>
    </row>
    <row r="270" spans="2:2" ht="15.75" customHeight="1">
      <c r="B270" s="71"/>
    </row>
    <row r="271" spans="2:2" ht="15.75" customHeight="1">
      <c r="B271" s="71"/>
    </row>
    <row r="272" spans="2:2" ht="15.75" customHeight="1">
      <c r="B272" s="71"/>
    </row>
    <row r="273" spans="2:2" ht="15.75" customHeight="1">
      <c r="B273" s="71"/>
    </row>
    <row r="274" spans="2:2" ht="15.75" customHeight="1">
      <c r="B274" s="71"/>
    </row>
    <row r="275" spans="2:2" ht="15.75" customHeight="1">
      <c r="B275" s="71"/>
    </row>
    <row r="276" spans="2:2" ht="15.75" customHeight="1">
      <c r="B276" s="71"/>
    </row>
    <row r="277" spans="2:2" ht="15.75" customHeight="1">
      <c r="B277" s="71"/>
    </row>
    <row r="278" spans="2:2" ht="15.75" customHeight="1">
      <c r="B278" s="71"/>
    </row>
    <row r="279" spans="2:2" ht="15.75" customHeight="1">
      <c r="B279" s="71"/>
    </row>
    <row r="280" spans="2:2" ht="15.75" customHeight="1">
      <c r="B280" s="71"/>
    </row>
    <row r="281" spans="2:2" ht="15.75" customHeight="1">
      <c r="B281" s="71"/>
    </row>
    <row r="282" spans="2:2" ht="15.75" customHeight="1">
      <c r="B282" s="71"/>
    </row>
    <row r="283" spans="2:2" ht="15.75" customHeight="1">
      <c r="B283" s="71"/>
    </row>
    <row r="284" spans="2:2" ht="15.75" customHeight="1">
      <c r="B284" s="71"/>
    </row>
    <row r="285" spans="2:2" ht="15.75" customHeight="1">
      <c r="B285" s="71"/>
    </row>
    <row r="286" spans="2:2" ht="15.75" customHeight="1">
      <c r="B286" s="71"/>
    </row>
    <row r="287" spans="2:2" ht="15.75" customHeight="1">
      <c r="B287" s="71"/>
    </row>
    <row r="288" spans="2:2" ht="15.75" customHeight="1">
      <c r="B288" s="71"/>
    </row>
    <row r="289" spans="2:2" ht="15.75" customHeight="1">
      <c r="B289" s="71"/>
    </row>
    <row r="290" spans="2:2" ht="15.75" customHeight="1">
      <c r="B290" s="71"/>
    </row>
    <row r="291" spans="2:2" ht="15.75" customHeight="1">
      <c r="B291" s="71"/>
    </row>
    <row r="292" spans="2:2" ht="15.75" customHeight="1">
      <c r="B292" s="71"/>
    </row>
    <row r="293" spans="2:2" ht="15.75" customHeight="1">
      <c r="B293" s="71"/>
    </row>
    <row r="294" spans="2:2" ht="15.75" customHeight="1">
      <c r="B294" s="71"/>
    </row>
    <row r="295" spans="2:2" ht="15.75" customHeight="1">
      <c r="B295" s="71"/>
    </row>
    <row r="296" spans="2:2" ht="15.75" customHeight="1">
      <c r="B296" s="71"/>
    </row>
    <row r="297" spans="2:2" ht="15.75" customHeight="1">
      <c r="B297" s="71"/>
    </row>
    <row r="298" spans="2:2" ht="15.75" customHeight="1">
      <c r="B298" s="71"/>
    </row>
    <row r="299" spans="2:2" ht="15.75" customHeight="1">
      <c r="B299" s="71"/>
    </row>
    <row r="300" spans="2:2" ht="15.75" customHeight="1">
      <c r="B300" s="71"/>
    </row>
    <row r="301" spans="2:2" ht="15.75" customHeight="1">
      <c r="B301" s="71"/>
    </row>
    <row r="302" spans="2:2" ht="15.75" customHeight="1">
      <c r="B302" s="71"/>
    </row>
    <row r="303" spans="2:2" ht="15.75" customHeight="1">
      <c r="B303" s="71"/>
    </row>
    <row r="304" spans="2:2" ht="15.75" customHeight="1">
      <c r="B304" s="71"/>
    </row>
    <row r="305" spans="2:2" ht="15.75" customHeight="1">
      <c r="B305" s="71"/>
    </row>
    <row r="306" spans="2:2" ht="15.75" customHeight="1">
      <c r="B306" s="71"/>
    </row>
    <row r="307" spans="2:2" ht="15.75" customHeight="1">
      <c r="B307" s="71"/>
    </row>
    <row r="308" spans="2:2" ht="15.75" customHeight="1">
      <c r="B308" s="71"/>
    </row>
    <row r="309" spans="2:2" ht="15.75" customHeight="1">
      <c r="B309" s="71"/>
    </row>
    <row r="310" spans="2:2" ht="15.75" customHeight="1">
      <c r="B310" s="71"/>
    </row>
    <row r="311" spans="2:2" ht="15.75" customHeight="1">
      <c r="B311" s="71"/>
    </row>
    <row r="312" spans="2:2" ht="15.75" customHeight="1">
      <c r="B312" s="71"/>
    </row>
    <row r="313" spans="2:2" ht="15.75" customHeight="1">
      <c r="B313" s="71"/>
    </row>
    <row r="314" spans="2:2" ht="15.75" customHeight="1">
      <c r="B314" s="71"/>
    </row>
    <row r="315" spans="2:2" ht="15.75" customHeight="1">
      <c r="B315" s="71"/>
    </row>
    <row r="316" spans="2:2" ht="15.75" customHeight="1">
      <c r="B316" s="71"/>
    </row>
    <row r="317" spans="2:2" ht="15.75" customHeight="1">
      <c r="B317" s="71"/>
    </row>
    <row r="318" spans="2:2" ht="15.75" customHeight="1">
      <c r="B318" s="71"/>
    </row>
    <row r="319" spans="2:2" ht="15.75" customHeight="1">
      <c r="B319" s="71"/>
    </row>
    <row r="320" spans="2:2" ht="15.75" customHeight="1">
      <c r="B320" s="71"/>
    </row>
    <row r="321" spans="2:2" ht="15.75" customHeight="1">
      <c r="B321" s="71"/>
    </row>
    <row r="322" spans="2:2" ht="15.75" customHeight="1">
      <c r="B322" s="71"/>
    </row>
    <row r="323" spans="2:2" ht="15.75" customHeight="1">
      <c r="B323" s="71"/>
    </row>
    <row r="324" spans="2:2" ht="15.75" customHeight="1">
      <c r="B324" s="71"/>
    </row>
    <row r="325" spans="2:2" ht="15.75" customHeight="1">
      <c r="B325" s="71"/>
    </row>
    <row r="326" spans="2:2" ht="15.75" customHeight="1">
      <c r="B326" s="71"/>
    </row>
    <row r="327" spans="2:2" ht="15.75" customHeight="1">
      <c r="B327" s="71"/>
    </row>
    <row r="328" spans="2:2" ht="15.75" customHeight="1">
      <c r="B328" s="71"/>
    </row>
    <row r="329" spans="2:2" ht="15.75" customHeight="1">
      <c r="B329" s="71"/>
    </row>
    <row r="330" spans="2:2" ht="15.75" customHeight="1">
      <c r="B330" s="71"/>
    </row>
    <row r="331" spans="2:2" ht="15.75" customHeight="1">
      <c r="B331" s="71"/>
    </row>
    <row r="332" spans="2:2" ht="15.75" customHeight="1">
      <c r="B332" s="71"/>
    </row>
    <row r="333" spans="2:2" ht="15.75" customHeight="1">
      <c r="B333" s="71"/>
    </row>
    <row r="334" spans="2:2" ht="15.75" customHeight="1">
      <c r="B334" s="71"/>
    </row>
    <row r="335" spans="2:2" ht="15.75" customHeight="1">
      <c r="B335" s="71"/>
    </row>
    <row r="336" spans="2:2" ht="15.75" customHeight="1">
      <c r="B336" s="71"/>
    </row>
    <row r="337" spans="2:2" ht="15.75" customHeight="1">
      <c r="B337" s="71"/>
    </row>
    <row r="338" spans="2:2" ht="15.75" customHeight="1">
      <c r="B338" s="71"/>
    </row>
    <row r="339" spans="2:2" ht="15.75" customHeight="1">
      <c r="B339" s="71"/>
    </row>
    <row r="340" spans="2:2" ht="15.75" customHeight="1">
      <c r="B340" s="71"/>
    </row>
    <row r="341" spans="2:2" ht="15.75" customHeight="1">
      <c r="B341" s="71"/>
    </row>
    <row r="342" spans="2:2" ht="15.75" customHeight="1">
      <c r="B342" s="71"/>
    </row>
    <row r="343" spans="2:2" ht="15.75" customHeight="1">
      <c r="B343" s="71"/>
    </row>
    <row r="344" spans="2:2" ht="15.75" customHeight="1">
      <c r="B344" s="71"/>
    </row>
    <row r="345" spans="2:2" ht="15.75" customHeight="1">
      <c r="B345" s="71"/>
    </row>
    <row r="346" spans="2:2" ht="15.75" customHeight="1">
      <c r="B346" s="71"/>
    </row>
    <row r="347" spans="2:2" ht="15.75" customHeight="1">
      <c r="B347" s="71"/>
    </row>
    <row r="348" spans="2:2" ht="15.75" customHeight="1">
      <c r="B348" s="71"/>
    </row>
    <row r="349" spans="2:2" ht="15.75" customHeight="1">
      <c r="B349" s="71"/>
    </row>
    <row r="350" spans="2:2" ht="15.75" customHeight="1">
      <c r="B350" s="71"/>
    </row>
    <row r="351" spans="2:2" ht="15.75" customHeight="1">
      <c r="B351" s="71"/>
    </row>
    <row r="352" spans="2:2" ht="15.75" customHeight="1">
      <c r="B352" s="71"/>
    </row>
    <row r="353" spans="2:2" ht="15.75" customHeight="1">
      <c r="B353" s="71"/>
    </row>
    <row r="354" spans="2:2" ht="15.75" customHeight="1">
      <c r="B354" s="71"/>
    </row>
    <row r="355" spans="2:2" ht="15.75" customHeight="1">
      <c r="B355" s="71"/>
    </row>
    <row r="356" spans="2:2" ht="15.75" customHeight="1">
      <c r="B356" s="71"/>
    </row>
    <row r="357" spans="2:2" ht="15.75" customHeight="1">
      <c r="B357" s="71"/>
    </row>
    <row r="358" spans="2:2" ht="15.75" customHeight="1">
      <c r="B358" s="71"/>
    </row>
    <row r="359" spans="2:2" ht="15.75" customHeight="1">
      <c r="B359" s="71"/>
    </row>
    <row r="360" spans="2:2" ht="15.75" customHeight="1">
      <c r="B360" s="71"/>
    </row>
    <row r="361" spans="2:2" ht="15.75" customHeight="1">
      <c r="B361" s="71"/>
    </row>
    <row r="362" spans="2:2" ht="15.75" customHeight="1">
      <c r="B362" s="71"/>
    </row>
    <row r="363" spans="2:2" ht="15.75" customHeight="1">
      <c r="B363" s="71"/>
    </row>
    <row r="364" spans="2:2" ht="15.75" customHeight="1">
      <c r="B364" s="71"/>
    </row>
    <row r="365" spans="2:2" ht="15.75" customHeight="1">
      <c r="B365" s="71"/>
    </row>
    <row r="366" spans="2:2" ht="15.75" customHeight="1">
      <c r="B366" s="71"/>
    </row>
    <row r="367" spans="2:2" ht="15.75" customHeight="1">
      <c r="B367" s="71"/>
    </row>
    <row r="368" spans="2:2" ht="15.75" customHeight="1">
      <c r="B368" s="71"/>
    </row>
    <row r="369" spans="2:2" ht="15.75" customHeight="1">
      <c r="B369" s="71"/>
    </row>
    <row r="370" spans="2:2" ht="15.75" customHeight="1">
      <c r="B370" s="71"/>
    </row>
    <row r="371" spans="2:2" ht="15.75" customHeight="1">
      <c r="B371" s="71"/>
    </row>
    <row r="372" spans="2:2" ht="15.75" customHeight="1">
      <c r="B372" s="71"/>
    </row>
    <row r="373" spans="2:2" ht="15.75" customHeight="1">
      <c r="B373" s="71"/>
    </row>
    <row r="374" spans="2:2" ht="15.75" customHeight="1">
      <c r="B374" s="71"/>
    </row>
    <row r="375" spans="2:2" ht="15.75" customHeight="1">
      <c r="B375" s="71"/>
    </row>
    <row r="376" spans="2:2" ht="15.75" customHeight="1">
      <c r="B376" s="71"/>
    </row>
    <row r="377" spans="2:2" ht="15.75" customHeight="1">
      <c r="B377" s="71"/>
    </row>
    <row r="378" spans="2:2" ht="15.75" customHeight="1">
      <c r="B378" s="71"/>
    </row>
    <row r="379" spans="2:2" ht="15.75" customHeight="1">
      <c r="B379" s="71"/>
    </row>
    <row r="380" spans="2:2" ht="15.75" customHeight="1">
      <c r="B380" s="71"/>
    </row>
    <row r="381" spans="2:2" ht="15.75" customHeight="1">
      <c r="B381" s="71"/>
    </row>
    <row r="382" spans="2:2" ht="15.75" customHeight="1">
      <c r="B382" s="71"/>
    </row>
    <row r="383" spans="2:2" ht="15.75" customHeight="1">
      <c r="B383" s="71"/>
    </row>
    <row r="384" spans="2:2" ht="15.75" customHeight="1">
      <c r="B384" s="71"/>
    </row>
    <row r="385" spans="2:2" ht="15.75" customHeight="1">
      <c r="B385" s="71"/>
    </row>
    <row r="386" spans="2:2" ht="15.75" customHeight="1">
      <c r="B386" s="71"/>
    </row>
    <row r="387" spans="2:2" ht="15.75" customHeight="1">
      <c r="B387" s="71"/>
    </row>
    <row r="388" spans="2:2" ht="15.75" customHeight="1">
      <c r="B388" s="71"/>
    </row>
    <row r="389" spans="2:2" ht="15.75" customHeight="1">
      <c r="B389" s="71"/>
    </row>
    <row r="390" spans="2:2" ht="15.75" customHeight="1">
      <c r="B390" s="71"/>
    </row>
    <row r="391" spans="2:2" ht="15.75" customHeight="1">
      <c r="B391" s="71"/>
    </row>
    <row r="392" spans="2:2" ht="15.75" customHeight="1">
      <c r="B392" s="71"/>
    </row>
    <row r="393" spans="2:2" ht="15.75" customHeight="1">
      <c r="B393" s="71"/>
    </row>
    <row r="394" spans="2:2" ht="15.75" customHeight="1">
      <c r="B394" s="71"/>
    </row>
    <row r="395" spans="2:2" ht="15.75" customHeight="1">
      <c r="B395" s="71"/>
    </row>
    <row r="396" spans="2:2" ht="15.75" customHeight="1">
      <c r="B396" s="71"/>
    </row>
    <row r="397" spans="2:2" ht="15.75" customHeight="1">
      <c r="B397" s="71"/>
    </row>
    <row r="398" spans="2:2" ht="15.75" customHeight="1">
      <c r="B398" s="71"/>
    </row>
    <row r="399" spans="2:2" ht="15.75" customHeight="1">
      <c r="B399" s="71"/>
    </row>
    <row r="400" spans="2:2" ht="15.75" customHeight="1">
      <c r="B400" s="71"/>
    </row>
    <row r="401" spans="2:2" ht="15.75" customHeight="1">
      <c r="B401" s="71"/>
    </row>
    <row r="402" spans="2:2" ht="15.75" customHeight="1">
      <c r="B402" s="71"/>
    </row>
    <row r="403" spans="2:2" ht="15.75" customHeight="1">
      <c r="B403" s="71"/>
    </row>
    <row r="404" spans="2:2" ht="15.75" customHeight="1">
      <c r="B404" s="71"/>
    </row>
    <row r="405" spans="2:2" ht="15.75" customHeight="1">
      <c r="B405" s="71"/>
    </row>
    <row r="406" spans="2:2" ht="15.75" customHeight="1">
      <c r="B406" s="71"/>
    </row>
    <row r="407" spans="2:2" ht="15.75" customHeight="1">
      <c r="B407" s="71"/>
    </row>
    <row r="408" spans="2:2" ht="15.75" customHeight="1">
      <c r="B408" s="71"/>
    </row>
    <row r="409" spans="2:2" ht="15.75" customHeight="1">
      <c r="B409" s="71"/>
    </row>
    <row r="410" spans="2:2" ht="15.75" customHeight="1">
      <c r="B410" s="71"/>
    </row>
    <row r="411" spans="2:2" ht="15.75" customHeight="1">
      <c r="B411" s="71"/>
    </row>
    <row r="412" spans="2:2" ht="15.75" customHeight="1">
      <c r="B412" s="71"/>
    </row>
    <row r="413" spans="2:2" ht="15.75" customHeight="1">
      <c r="B413" s="71"/>
    </row>
    <row r="414" spans="2:2" ht="15.75" customHeight="1">
      <c r="B414" s="71"/>
    </row>
    <row r="415" spans="2:2" ht="15.75" customHeight="1">
      <c r="B415" s="71"/>
    </row>
    <row r="416" spans="2:2" ht="15.75" customHeight="1">
      <c r="B416" s="71"/>
    </row>
    <row r="417" spans="2:2" ht="15.75" customHeight="1">
      <c r="B417" s="71"/>
    </row>
    <row r="418" spans="2:2" ht="15.75" customHeight="1">
      <c r="B418" s="71"/>
    </row>
    <row r="419" spans="2:2" ht="15.75" customHeight="1">
      <c r="B419" s="71"/>
    </row>
    <row r="420" spans="2:2" ht="15.75" customHeight="1">
      <c r="B420" s="71"/>
    </row>
    <row r="421" spans="2:2" ht="15.75" customHeight="1">
      <c r="B421" s="71"/>
    </row>
    <row r="422" spans="2:2" ht="15.75" customHeight="1">
      <c r="B422" s="71"/>
    </row>
    <row r="423" spans="2:2" ht="15.75" customHeight="1">
      <c r="B423" s="71"/>
    </row>
    <row r="424" spans="2:2" ht="15.75" customHeight="1">
      <c r="B424" s="71"/>
    </row>
    <row r="425" spans="2:2" ht="15.75" customHeight="1">
      <c r="B425" s="71"/>
    </row>
    <row r="426" spans="2:2" ht="15.75" customHeight="1">
      <c r="B426" s="71"/>
    </row>
    <row r="427" spans="2:2" ht="15.75" customHeight="1">
      <c r="B427" s="71"/>
    </row>
    <row r="428" spans="2:2" ht="15.75" customHeight="1">
      <c r="B428" s="71"/>
    </row>
    <row r="429" spans="2:2" ht="15.75" customHeight="1">
      <c r="B429" s="71"/>
    </row>
    <row r="430" spans="2:2" ht="15.75" customHeight="1">
      <c r="B430" s="71"/>
    </row>
    <row r="431" spans="2:2" ht="15.75" customHeight="1">
      <c r="B431" s="71"/>
    </row>
    <row r="432" spans="2:2" ht="15.75" customHeight="1">
      <c r="B432" s="71"/>
    </row>
    <row r="433" spans="2:2" ht="15.75" customHeight="1">
      <c r="B433" s="71"/>
    </row>
    <row r="434" spans="2:2" ht="15.75" customHeight="1">
      <c r="B434" s="71"/>
    </row>
    <row r="435" spans="2:2" ht="15.75" customHeight="1">
      <c r="B435" s="71"/>
    </row>
    <row r="436" spans="2:2" ht="15.75" customHeight="1">
      <c r="B436" s="71"/>
    </row>
    <row r="437" spans="2:2" ht="15.75" customHeight="1">
      <c r="B437" s="71"/>
    </row>
    <row r="438" spans="2:2" ht="15.75" customHeight="1">
      <c r="B438" s="71"/>
    </row>
    <row r="439" spans="2:2" ht="15.75" customHeight="1">
      <c r="B439" s="71"/>
    </row>
    <row r="440" spans="2:2" ht="15.75" customHeight="1">
      <c r="B440" s="71"/>
    </row>
    <row r="441" spans="2:2" ht="15.75" customHeight="1">
      <c r="B441" s="71"/>
    </row>
    <row r="442" spans="2:2" ht="15.75" customHeight="1">
      <c r="B442" s="71"/>
    </row>
    <row r="443" spans="2:2" ht="15.75" customHeight="1">
      <c r="B443" s="71"/>
    </row>
    <row r="444" spans="2:2" ht="15.75" customHeight="1">
      <c r="B444" s="71"/>
    </row>
    <row r="445" spans="2:2" ht="15.75" customHeight="1">
      <c r="B445" s="71"/>
    </row>
    <row r="446" spans="2:2" ht="15.75" customHeight="1">
      <c r="B446" s="71"/>
    </row>
    <row r="447" spans="2:2" ht="15.75" customHeight="1">
      <c r="B447" s="71"/>
    </row>
    <row r="448" spans="2:2" ht="15.75" customHeight="1">
      <c r="B448" s="71"/>
    </row>
    <row r="449" spans="2:2" ht="15.75" customHeight="1">
      <c r="B449" s="71"/>
    </row>
    <row r="450" spans="2:2" ht="15.75" customHeight="1">
      <c r="B450" s="71"/>
    </row>
    <row r="451" spans="2:2" ht="15.75" customHeight="1">
      <c r="B451" s="71"/>
    </row>
    <row r="452" spans="2:2" ht="15.75" customHeight="1">
      <c r="B452" s="71"/>
    </row>
    <row r="453" spans="2:2" ht="15.75" customHeight="1">
      <c r="B453" s="71"/>
    </row>
    <row r="454" spans="2:2" ht="15.75" customHeight="1">
      <c r="B454" s="71"/>
    </row>
    <row r="455" spans="2:2" ht="15.75" customHeight="1">
      <c r="B455" s="71"/>
    </row>
    <row r="456" spans="2:2" ht="15.75" customHeight="1">
      <c r="B456" s="71"/>
    </row>
    <row r="457" spans="2:2" ht="15.75" customHeight="1">
      <c r="B457" s="71"/>
    </row>
    <row r="458" spans="2:2" ht="15.75" customHeight="1">
      <c r="B458" s="71"/>
    </row>
    <row r="459" spans="2:2" ht="15.75" customHeight="1">
      <c r="B459" s="71"/>
    </row>
    <row r="460" spans="2:2" ht="15.75" customHeight="1">
      <c r="B460" s="71"/>
    </row>
    <row r="461" spans="2:2" ht="15.75" customHeight="1">
      <c r="B461" s="71"/>
    </row>
    <row r="462" spans="2:2" ht="15.75" customHeight="1">
      <c r="B462" s="71"/>
    </row>
    <row r="463" spans="2:2" ht="15.75" customHeight="1">
      <c r="B463" s="71"/>
    </row>
    <row r="464" spans="2:2" ht="15.75" customHeight="1">
      <c r="B464" s="71"/>
    </row>
    <row r="465" spans="2:2" ht="15.75" customHeight="1">
      <c r="B465" s="71"/>
    </row>
    <row r="466" spans="2:2" ht="15.75" customHeight="1">
      <c r="B466" s="71"/>
    </row>
    <row r="467" spans="2:2" ht="15.75" customHeight="1">
      <c r="B467" s="71"/>
    </row>
    <row r="468" spans="2:2" ht="15.75" customHeight="1">
      <c r="B468" s="71"/>
    </row>
    <row r="469" spans="2:2" ht="15.75" customHeight="1">
      <c r="B469" s="71"/>
    </row>
    <row r="470" spans="2:2" ht="15.75" customHeight="1">
      <c r="B470" s="71"/>
    </row>
    <row r="471" spans="2:2" ht="15.75" customHeight="1">
      <c r="B471" s="71"/>
    </row>
    <row r="472" spans="2:2" ht="15.75" customHeight="1">
      <c r="B472" s="71"/>
    </row>
    <row r="473" spans="2:2" ht="15.75" customHeight="1">
      <c r="B473" s="71"/>
    </row>
    <row r="474" spans="2:2" ht="15.75" customHeight="1">
      <c r="B474" s="71"/>
    </row>
    <row r="475" spans="2:2" ht="15.75" customHeight="1">
      <c r="B475" s="71"/>
    </row>
    <row r="476" spans="2:2" ht="15.75" customHeight="1">
      <c r="B476" s="71"/>
    </row>
    <row r="477" spans="2:2" ht="15.75" customHeight="1">
      <c r="B477" s="71"/>
    </row>
    <row r="478" spans="2:2" ht="15.75" customHeight="1">
      <c r="B478" s="71"/>
    </row>
    <row r="479" spans="2:2" ht="15.75" customHeight="1">
      <c r="B479" s="71"/>
    </row>
    <row r="480" spans="2:2" ht="15.75" customHeight="1">
      <c r="B480" s="71"/>
    </row>
    <row r="481" spans="2:2" ht="15.75" customHeight="1">
      <c r="B481" s="71"/>
    </row>
    <row r="482" spans="2:2" ht="15.75" customHeight="1">
      <c r="B482" s="71"/>
    </row>
    <row r="483" spans="2:2" ht="15.75" customHeight="1">
      <c r="B483" s="71"/>
    </row>
    <row r="484" spans="2:2" ht="15.75" customHeight="1">
      <c r="B484" s="71"/>
    </row>
    <row r="485" spans="2:2" ht="15.75" customHeight="1">
      <c r="B485" s="71"/>
    </row>
    <row r="486" spans="2:2" ht="15.75" customHeight="1">
      <c r="B486" s="71"/>
    </row>
    <row r="487" spans="2:2" ht="15.75" customHeight="1">
      <c r="B487" s="71"/>
    </row>
    <row r="488" spans="2:2" ht="15.75" customHeight="1">
      <c r="B488" s="71"/>
    </row>
    <row r="489" spans="2:2" ht="15.75" customHeight="1">
      <c r="B489" s="71"/>
    </row>
    <row r="490" spans="2:2" ht="15.75" customHeight="1">
      <c r="B490" s="71"/>
    </row>
    <row r="491" spans="2:2" ht="15.75" customHeight="1">
      <c r="B491" s="71"/>
    </row>
    <row r="492" spans="2:2" ht="15.75" customHeight="1">
      <c r="B492" s="71"/>
    </row>
    <row r="493" spans="2:2" ht="15.75" customHeight="1">
      <c r="B493" s="71"/>
    </row>
    <row r="494" spans="2:2" ht="15.75" customHeight="1">
      <c r="B494" s="71"/>
    </row>
    <row r="495" spans="2:2" ht="15.75" customHeight="1">
      <c r="B495" s="71"/>
    </row>
    <row r="496" spans="2:2" ht="15.75" customHeight="1">
      <c r="B496" s="71"/>
    </row>
    <row r="497" spans="2:2" ht="15.75" customHeight="1">
      <c r="B497" s="71"/>
    </row>
    <row r="498" spans="2:2" ht="15.75" customHeight="1">
      <c r="B498" s="71"/>
    </row>
    <row r="499" spans="2:2" ht="15.75" customHeight="1">
      <c r="B499" s="71"/>
    </row>
    <row r="500" spans="2:2" ht="15.75" customHeight="1">
      <c r="B500" s="71"/>
    </row>
    <row r="501" spans="2:2" ht="15.75" customHeight="1">
      <c r="B501" s="71"/>
    </row>
    <row r="502" spans="2:2" ht="15.75" customHeight="1">
      <c r="B502" s="71"/>
    </row>
    <row r="503" spans="2:2" ht="15.75" customHeight="1">
      <c r="B503" s="71"/>
    </row>
    <row r="504" spans="2:2" ht="15.75" customHeight="1">
      <c r="B504" s="71"/>
    </row>
    <row r="505" spans="2:2" ht="15.75" customHeight="1">
      <c r="B505" s="71"/>
    </row>
    <row r="506" spans="2:2" ht="15.75" customHeight="1">
      <c r="B506" s="71"/>
    </row>
    <row r="507" spans="2:2" ht="15.75" customHeight="1">
      <c r="B507" s="71"/>
    </row>
    <row r="508" spans="2:2" ht="15.75" customHeight="1">
      <c r="B508" s="71"/>
    </row>
    <row r="509" spans="2:2" ht="15.75" customHeight="1">
      <c r="B509" s="71"/>
    </row>
    <row r="510" spans="2:2" ht="15.75" customHeight="1">
      <c r="B510" s="71"/>
    </row>
    <row r="511" spans="2:2" ht="15.75" customHeight="1">
      <c r="B511" s="71"/>
    </row>
    <row r="512" spans="2:2" ht="15.75" customHeight="1">
      <c r="B512" s="71"/>
    </row>
    <row r="513" spans="2:2" ht="15.75" customHeight="1">
      <c r="B513" s="71"/>
    </row>
    <row r="514" spans="2:2" ht="15.75" customHeight="1">
      <c r="B514" s="71"/>
    </row>
    <row r="515" spans="2:2" ht="15.75" customHeight="1">
      <c r="B515" s="71"/>
    </row>
    <row r="516" spans="2:2" ht="15.75" customHeight="1">
      <c r="B516" s="71"/>
    </row>
    <row r="517" spans="2:2" ht="15.75" customHeight="1">
      <c r="B517" s="71"/>
    </row>
    <row r="518" spans="2:2" ht="15.75" customHeight="1">
      <c r="B518" s="71"/>
    </row>
    <row r="519" spans="2:2" ht="15.75" customHeight="1">
      <c r="B519" s="71"/>
    </row>
    <row r="520" spans="2:2" ht="15.75" customHeight="1">
      <c r="B520" s="71"/>
    </row>
    <row r="521" spans="2:2" ht="15.75" customHeight="1">
      <c r="B521" s="71"/>
    </row>
    <row r="522" spans="2:2" ht="15.75" customHeight="1">
      <c r="B522" s="71"/>
    </row>
    <row r="523" spans="2:2" ht="15.75" customHeight="1">
      <c r="B523" s="71"/>
    </row>
    <row r="524" spans="2:2" ht="15.75" customHeight="1">
      <c r="B524" s="71"/>
    </row>
    <row r="525" spans="2:2" ht="15.75" customHeight="1">
      <c r="B525" s="71"/>
    </row>
    <row r="526" spans="2:2" ht="15.75" customHeight="1">
      <c r="B526" s="71"/>
    </row>
    <row r="527" spans="2:2" ht="15.75" customHeight="1">
      <c r="B527" s="71"/>
    </row>
    <row r="528" spans="2:2" ht="15.75" customHeight="1">
      <c r="B528" s="71"/>
    </row>
    <row r="529" spans="2:2" ht="15.75" customHeight="1">
      <c r="B529" s="71"/>
    </row>
    <row r="530" spans="2:2" ht="15.75" customHeight="1">
      <c r="B530" s="71"/>
    </row>
    <row r="531" spans="2:2" ht="15.75" customHeight="1">
      <c r="B531" s="71"/>
    </row>
    <row r="532" spans="2:2" ht="15.75" customHeight="1">
      <c r="B532" s="71"/>
    </row>
    <row r="533" spans="2:2" ht="15.75" customHeight="1">
      <c r="B533" s="71"/>
    </row>
    <row r="534" spans="2:2" ht="15.75" customHeight="1">
      <c r="B534" s="71"/>
    </row>
    <row r="535" spans="2:2" ht="15.75" customHeight="1">
      <c r="B535" s="71"/>
    </row>
    <row r="536" spans="2:2" ht="15.75" customHeight="1">
      <c r="B536" s="71"/>
    </row>
    <row r="537" spans="2:2" ht="15.75" customHeight="1">
      <c r="B537" s="71"/>
    </row>
    <row r="538" spans="2:2" ht="15.75" customHeight="1">
      <c r="B538" s="71"/>
    </row>
    <row r="539" spans="2:2" ht="15.75" customHeight="1">
      <c r="B539" s="71"/>
    </row>
    <row r="540" spans="2:2" ht="15.75" customHeight="1">
      <c r="B540" s="71"/>
    </row>
    <row r="541" spans="2:2" ht="15.75" customHeight="1">
      <c r="B541" s="71"/>
    </row>
    <row r="542" spans="2:2" ht="15.75" customHeight="1">
      <c r="B542" s="71"/>
    </row>
    <row r="543" spans="2:2" ht="15.75" customHeight="1">
      <c r="B543" s="71"/>
    </row>
    <row r="544" spans="2:2" ht="15.75" customHeight="1">
      <c r="B544" s="71"/>
    </row>
    <row r="545" spans="2:2" ht="15.75" customHeight="1">
      <c r="B545" s="71"/>
    </row>
    <row r="546" spans="2:2" ht="15.75" customHeight="1">
      <c r="B546" s="71"/>
    </row>
    <row r="547" spans="2:2" ht="15.75" customHeight="1">
      <c r="B547" s="71"/>
    </row>
    <row r="548" spans="2:2" ht="15.75" customHeight="1">
      <c r="B548" s="71"/>
    </row>
    <row r="549" spans="2:2" ht="15.75" customHeight="1">
      <c r="B549" s="71"/>
    </row>
    <row r="550" spans="2:2" ht="15.75" customHeight="1">
      <c r="B550" s="71"/>
    </row>
    <row r="551" spans="2:2" ht="15.75" customHeight="1">
      <c r="B551" s="71"/>
    </row>
    <row r="552" spans="2:2" ht="15.75" customHeight="1">
      <c r="B552" s="71"/>
    </row>
    <row r="553" spans="2:2" ht="15.75" customHeight="1">
      <c r="B553" s="71"/>
    </row>
    <row r="554" spans="2:2" ht="15.75" customHeight="1">
      <c r="B554" s="71"/>
    </row>
    <row r="555" spans="2:2" ht="15.75" customHeight="1">
      <c r="B555" s="71"/>
    </row>
    <row r="556" spans="2:2" ht="15.75" customHeight="1">
      <c r="B556" s="71"/>
    </row>
    <row r="557" spans="2:2" ht="15.75" customHeight="1">
      <c r="B557" s="71"/>
    </row>
    <row r="558" spans="2:2" ht="15.75" customHeight="1">
      <c r="B558" s="71"/>
    </row>
    <row r="559" spans="2:2" ht="15.75" customHeight="1">
      <c r="B559" s="71"/>
    </row>
    <row r="560" spans="2:2" ht="15.75" customHeight="1">
      <c r="B560" s="71"/>
    </row>
    <row r="561" spans="2:2" ht="15.75" customHeight="1">
      <c r="B561" s="71"/>
    </row>
    <row r="562" spans="2:2" ht="15.75" customHeight="1">
      <c r="B562" s="71"/>
    </row>
    <row r="563" spans="2:2" ht="15.75" customHeight="1">
      <c r="B563" s="71"/>
    </row>
    <row r="564" spans="2:2" ht="15.75" customHeight="1">
      <c r="B564" s="71"/>
    </row>
    <row r="565" spans="2:2" ht="15.75" customHeight="1">
      <c r="B565" s="71"/>
    </row>
    <row r="566" spans="2:2" ht="15.75" customHeight="1">
      <c r="B566" s="71"/>
    </row>
    <row r="567" spans="2:2" ht="15.75" customHeight="1">
      <c r="B567" s="71"/>
    </row>
    <row r="568" spans="2:2" ht="15.75" customHeight="1">
      <c r="B568" s="71"/>
    </row>
    <row r="569" spans="2:2" ht="15.75" customHeight="1">
      <c r="B569" s="71"/>
    </row>
    <row r="570" spans="2:2" ht="15.75" customHeight="1">
      <c r="B570" s="71"/>
    </row>
    <row r="571" spans="2:2" ht="15.75" customHeight="1">
      <c r="B571" s="71"/>
    </row>
    <row r="572" spans="2:2" ht="15.75" customHeight="1">
      <c r="B572" s="71"/>
    </row>
    <row r="573" spans="2:2" ht="15.75" customHeight="1">
      <c r="B573" s="71"/>
    </row>
    <row r="574" spans="2:2" ht="15.75" customHeight="1">
      <c r="B574" s="71"/>
    </row>
    <row r="575" spans="2:2" ht="15.75" customHeight="1">
      <c r="B575" s="71"/>
    </row>
    <row r="576" spans="2:2" ht="15.75" customHeight="1">
      <c r="B576" s="71"/>
    </row>
    <row r="577" spans="2:2" ht="15.75" customHeight="1">
      <c r="B577" s="71"/>
    </row>
    <row r="578" spans="2:2" ht="15.75" customHeight="1">
      <c r="B578" s="71"/>
    </row>
    <row r="579" spans="2:2" ht="15.75" customHeight="1">
      <c r="B579" s="71"/>
    </row>
    <row r="580" spans="2:2" ht="15.75" customHeight="1">
      <c r="B580" s="71"/>
    </row>
    <row r="581" spans="2:2" ht="15.75" customHeight="1">
      <c r="B581" s="71"/>
    </row>
    <row r="582" spans="2:2" ht="15.75" customHeight="1">
      <c r="B582" s="71"/>
    </row>
    <row r="583" spans="2:2" ht="15.75" customHeight="1">
      <c r="B583" s="71"/>
    </row>
    <row r="584" spans="2:2" ht="15.75" customHeight="1">
      <c r="B584" s="71"/>
    </row>
    <row r="585" spans="2:2" ht="15.75" customHeight="1">
      <c r="B585" s="71"/>
    </row>
    <row r="586" spans="2:2" ht="15.75" customHeight="1">
      <c r="B586" s="71"/>
    </row>
    <row r="587" spans="2:2" ht="15.75" customHeight="1">
      <c r="B587" s="71"/>
    </row>
    <row r="588" spans="2:2" ht="15.75" customHeight="1">
      <c r="B588" s="71"/>
    </row>
    <row r="589" spans="2:2" ht="15.75" customHeight="1">
      <c r="B589" s="71"/>
    </row>
    <row r="590" spans="2:2" ht="15.75" customHeight="1">
      <c r="B590" s="71"/>
    </row>
    <row r="591" spans="2:2" ht="15.75" customHeight="1">
      <c r="B591" s="71"/>
    </row>
    <row r="592" spans="2:2" ht="15.75" customHeight="1">
      <c r="B592" s="71"/>
    </row>
    <row r="593" spans="2:2" ht="15.75" customHeight="1">
      <c r="B593" s="71"/>
    </row>
    <row r="594" spans="2:2" ht="15.75" customHeight="1">
      <c r="B594" s="71"/>
    </row>
    <row r="595" spans="2:2" ht="15.75" customHeight="1">
      <c r="B595" s="71"/>
    </row>
    <row r="596" spans="2:2" ht="15.75" customHeight="1">
      <c r="B596" s="71"/>
    </row>
    <row r="597" spans="2:2" ht="15.75" customHeight="1">
      <c r="B597" s="71"/>
    </row>
    <row r="598" spans="2:2" ht="15.75" customHeight="1">
      <c r="B598" s="71"/>
    </row>
    <row r="599" spans="2:2" ht="15.75" customHeight="1">
      <c r="B599" s="71"/>
    </row>
    <row r="600" spans="2:2" ht="15.75" customHeight="1">
      <c r="B600" s="71"/>
    </row>
    <row r="601" spans="2:2" ht="15.75" customHeight="1">
      <c r="B601" s="71"/>
    </row>
    <row r="602" spans="2:2" ht="15.75" customHeight="1">
      <c r="B602" s="71"/>
    </row>
    <row r="603" spans="2:2" ht="15.75" customHeight="1">
      <c r="B603" s="71"/>
    </row>
    <row r="604" spans="2:2" ht="15.75" customHeight="1">
      <c r="B604" s="71"/>
    </row>
    <row r="605" spans="2:2" ht="15.75" customHeight="1">
      <c r="B605" s="71"/>
    </row>
    <row r="606" spans="2:2" ht="15.75" customHeight="1">
      <c r="B606" s="71"/>
    </row>
    <row r="607" spans="2:2" ht="15.75" customHeight="1">
      <c r="B607" s="71"/>
    </row>
    <row r="608" spans="2:2" ht="15.75" customHeight="1">
      <c r="B608" s="71"/>
    </row>
    <row r="609" spans="2:2" ht="15.75" customHeight="1">
      <c r="B609" s="71"/>
    </row>
    <row r="610" spans="2:2" ht="15.75" customHeight="1">
      <c r="B610" s="71"/>
    </row>
    <row r="611" spans="2:2" ht="15.75" customHeight="1">
      <c r="B611" s="71"/>
    </row>
    <row r="612" spans="2:2" ht="15.75" customHeight="1">
      <c r="B612" s="71"/>
    </row>
    <row r="613" spans="2:2" ht="15.75" customHeight="1">
      <c r="B613" s="71"/>
    </row>
    <row r="614" spans="2:2" ht="15.75" customHeight="1">
      <c r="B614" s="71"/>
    </row>
    <row r="615" spans="2:2" ht="15.75" customHeight="1">
      <c r="B615" s="71"/>
    </row>
    <row r="616" spans="2:2" ht="15.75" customHeight="1">
      <c r="B616" s="71"/>
    </row>
    <row r="617" spans="2:2" ht="15.75" customHeight="1">
      <c r="B617" s="71"/>
    </row>
    <row r="618" spans="2:2" ht="15.75" customHeight="1">
      <c r="B618" s="71"/>
    </row>
    <row r="619" spans="2:2" ht="15.75" customHeight="1">
      <c r="B619" s="71"/>
    </row>
    <row r="620" spans="2:2" ht="15.75" customHeight="1">
      <c r="B620" s="71"/>
    </row>
    <row r="621" spans="2:2" ht="15.75" customHeight="1">
      <c r="B621" s="71"/>
    </row>
    <row r="622" spans="2:2" ht="15.75" customHeight="1">
      <c r="B622" s="71"/>
    </row>
    <row r="623" spans="2:2" ht="15.75" customHeight="1">
      <c r="B623" s="71"/>
    </row>
    <row r="624" spans="2:2" ht="15.75" customHeight="1">
      <c r="B624" s="71"/>
    </row>
    <row r="625" spans="2:2" ht="15.75" customHeight="1">
      <c r="B625" s="71"/>
    </row>
    <row r="626" spans="2:2" ht="15.75" customHeight="1">
      <c r="B626" s="71"/>
    </row>
    <row r="627" spans="2:2" ht="15.75" customHeight="1">
      <c r="B627" s="71"/>
    </row>
    <row r="628" spans="2:2" ht="15.75" customHeight="1">
      <c r="B628" s="71"/>
    </row>
    <row r="629" spans="2:2" ht="15.75" customHeight="1">
      <c r="B629" s="71"/>
    </row>
    <row r="630" spans="2:2" ht="15.75" customHeight="1">
      <c r="B630" s="71"/>
    </row>
    <row r="631" spans="2:2" ht="15.75" customHeight="1">
      <c r="B631" s="71"/>
    </row>
    <row r="632" spans="2:2" ht="15.75" customHeight="1">
      <c r="B632" s="71"/>
    </row>
    <row r="633" spans="2:2" ht="15.75" customHeight="1">
      <c r="B633" s="71"/>
    </row>
    <row r="634" spans="2:2" ht="15.75" customHeight="1">
      <c r="B634" s="71"/>
    </row>
    <row r="635" spans="2:2" ht="15.75" customHeight="1">
      <c r="B635" s="71"/>
    </row>
    <row r="636" spans="2:2" ht="15.75" customHeight="1">
      <c r="B636" s="71"/>
    </row>
    <row r="637" spans="2:2" ht="15.75" customHeight="1">
      <c r="B637" s="71"/>
    </row>
    <row r="638" spans="2:2" ht="15.75" customHeight="1">
      <c r="B638" s="71"/>
    </row>
    <row r="639" spans="2:2" ht="15.75" customHeight="1">
      <c r="B639" s="71"/>
    </row>
    <row r="640" spans="2:2" ht="15.75" customHeight="1">
      <c r="B640" s="71"/>
    </row>
    <row r="641" spans="2:2" ht="15.75" customHeight="1">
      <c r="B641" s="71"/>
    </row>
    <row r="642" spans="2:2" ht="15.75" customHeight="1">
      <c r="B642" s="71"/>
    </row>
    <row r="643" spans="2:2" ht="15.75" customHeight="1">
      <c r="B643" s="71"/>
    </row>
    <row r="644" spans="2:2" ht="15.75" customHeight="1">
      <c r="B644" s="71"/>
    </row>
    <row r="645" spans="2:2" ht="15.75" customHeight="1">
      <c r="B645" s="71"/>
    </row>
    <row r="646" spans="2:2" ht="15.75" customHeight="1">
      <c r="B646" s="71"/>
    </row>
    <row r="647" spans="2:2" ht="15.75" customHeight="1">
      <c r="B647" s="71"/>
    </row>
    <row r="648" spans="2:2" ht="15.75" customHeight="1">
      <c r="B648" s="71"/>
    </row>
    <row r="649" spans="2:2" ht="15.75" customHeight="1">
      <c r="B649" s="71"/>
    </row>
    <row r="650" spans="2:2" ht="15.75" customHeight="1">
      <c r="B650" s="71"/>
    </row>
    <row r="651" spans="2:2" ht="15.75" customHeight="1">
      <c r="B651" s="71"/>
    </row>
    <row r="652" spans="2:2" ht="15.75" customHeight="1">
      <c r="B652" s="71"/>
    </row>
    <row r="653" spans="2:2" ht="15.75" customHeight="1">
      <c r="B653" s="71"/>
    </row>
    <row r="654" spans="2:2" ht="15.75" customHeight="1">
      <c r="B654" s="71"/>
    </row>
    <row r="655" spans="2:2" ht="15.75" customHeight="1">
      <c r="B655" s="71"/>
    </row>
    <row r="656" spans="2:2" ht="15.75" customHeight="1">
      <c r="B656" s="71"/>
    </row>
    <row r="657" spans="2:2" ht="15.75" customHeight="1">
      <c r="B657" s="71"/>
    </row>
    <row r="658" spans="2:2" ht="15.75" customHeight="1">
      <c r="B658" s="71"/>
    </row>
    <row r="659" spans="2:2" ht="15.75" customHeight="1">
      <c r="B659" s="71"/>
    </row>
    <row r="660" spans="2:2" ht="15.75" customHeight="1">
      <c r="B660" s="71"/>
    </row>
    <row r="661" spans="2:2" ht="15.75" customHeight="1">
      <c r="B661" s="71"/>
    </row>
    <row r="662" spans="2:2" ht="15.75" customHeight="1">
      <c r="B662" s="71"/>
    </row>
    <row r="663" spans="2:2" ht="15.75" customHeight="1">
      <c r="B663" s="71"/>
    </row>
    <row r="664" spans="2:2" ht="15.75" customHeight="1">
      <c r="B664" s="71"/>
    </row>
    <row r="665" spans="2:2" ht="15.75" customHeight="1">
      <c r="B665" s="71"/>
    </row>
    <row r="666" spans="2:2" ht="15.75" customHeight="1">
      <c r="B666" s="71"/>
    </row>
    <row r="667" spans="2:2" ht="15.75" customHeight="1">
      <c r="B667" s="71"/>
    </row>
    <row r="668" spans="2:2" ht="15.75" customHeight="1">
      <c r="B668" s="71"/>
    </row>
    <row r="669" spans="2:2" ht="15.75" customHeight="1">
      <c r="B669" s="71"/>
    </row>
    <row r="670" spans="2:2" ht="15.75" customHeight="1">
      <c r="B670" s="71"/>
    </row>
    <row r="671" spans="2:2" ht="15.75" customHeight="1">
      <c r="B671" s="71"/>
    </row>
    <row r="672" spans="2:2" ht="15.75" customHeight="1">
      <c r="B672" s="71"/>
    </row>
    <row r="673" spans="2:2" ht="15.75" customHeight="1">
      <c r="B673" s="71"/>
    </row>
    <row r="674" spans="2:2" ht="15.75" customHeight="1">
      <c r="B674" s="71"/>
    </row>
    <row r="675" spans="2:2" ht="15.75" customHeight="1">
      <c r="B675" s="71"/>
    </row>
    <row r="676" spans="2:2" ht="15.75" customHeight="1">
      <c r="B676" s="71"/>
    </row>
    <row r="677" spans="2:2" ht="15.75" customHeight="1">
      <c r="B677" s="71"/>
    </row>
    <row r="678" spans="2:2" ht="15.75" customHeight="1">
      <c r="B678" s="71"/>
    </row>
    <row r="679" spans="2:2" ht="15.75" customHeight="1">
      <c r="B679" s="71"/>
    </row>
    <row r="680" spans="2:2" ht="15.75" customHeight="1">
      <c r="B680" s="71"/>
    </row>
    <row r="681" spans="2:2" ht="15.75" customHeight="1">
      <c r="B681" s="71"/>
    </row>
    <row r="682" spans="2:2" ht="15.75" customHeight="1">
      <c r="B682" s="71"/>
    </row>
    <row r="683" spans="2:2" ht="15.75" customHeight="1">
      <c r="B683" s="71"/>
    </row>
    <row r="684" spans="2:2" ht="15.75" customHeight="1">
      <c r="B684" s="71"/>
    </row>
    <row r="685" spans="2:2" ht="15.75" customHeight="1">
      <c r="B685" s="71"/>
    </row>
    <row r="686" spans="2:2" ht="15.75" customHeight="1">
      <c r="B686" s="71"/>
    </row>
    <row r="687" spans="2:2" ht="15.75" customHeight="1">
      <c r="B687" s="71"/>
    </row>
    <row r="688" spans="2:2" ht="15.75" customHeight="1">
      <c r="B688" s="71"/>
    </row>
    <row r="689" spans="2:2" ht="15.75" customHeight="1">
      <c r="B689" s="71"/>
    </row>
    <row r="690" spans="2:2" ht="15.75" customHeight="1">
      <c r="B690" s="71"/>
    </row>
    <row r="691" spans="2:2" ht="15.75" customHeight="1">
      <c r="B691" s="71"/>
    </row>
    <row r="692" spans="2:2" ht="15.75" customHeight="1">
      <c r="B692" s="71"/>
    </row>
    <row r="693" spans="2:2" ht="15.75" customHeight="1">
      <c r="B693" s="71"/>
    </row>
    <row r="694" spans="2:2" ht="15.75" customHeight="1">
      <c r="B694" s="71"/>
    </row>
    <row r="695" spans="2:2" ht="15.75" customHeight="1">
      <c r="B695" s="71"/>
    </row>
    <row r="696" spans="2:2" ht="15.75" customHeight="1">
      <c r="B696" s="71"/>
    </row>
    <row r="697" spans="2:2" ht="15.75" customHeight="1">
      <c r="B697" s="71"/>
    </row>
    <row r="698" spans="2:2" ht="15.75" customHeight="1">
      <c r="B698" s="71"/>
    </row>
    <row r="699" spans="2:2" ht="15.75" customHeight="1">
      <c r="B699" s="71"/>
    </row>
    <row r="700" spans="2:2" ht="15.75" customHeight="1">
      <c r="B700" s="71"/>
    </row>
    <row r="701" spans="2:2" ht="15.75" customHeight="1">
      <c r="B701" s="71"/>
    </row>
    <row r="702" spans="2:2" ht="15.75" customHeight="1">
      <c r="B702" s="71"/>
    </row>
    <row r="703" spans="2:2" ht="15.75" customHeight="1">
      <c r="B703" s="71"/>
    </row>
    <row r="704" spans="2:2" ht="15.75" customHeight="1">
      <c r="B704" s="71"/>
    </row>
    <row r="705" spans="2:2" ht="15.75" customHeight="1">
      <c r="B705" s="71"/>
    </row>
    <row r="706" spans="2:2" ht="15.75" customHeight="1">
      <c r="B706" s="71"/>
    </row>
    <row r="707" spans="2:2" ht="15.75" customHeight="1">
      <c r="B707" s="71"/>
    </row>
    <row r="708" spans="2:2" ht="15.75" customHeight="1">
      <c r="B708" s="71"/>
    </row>
    <row r="709" spans="2:2" ht="15.75" customHeight="1">
      <c r="B709" s="71"/>
    </row>
    <row r="710" spans="2:2" ht="15.75" customHeight="1">
      <c r="B710" s="71"/>
    </row>
    <row r="711" spans="2:2" ht="15.75" customHeight="1">
      <c r="B711" s="71"/>
    </row>
    <row r="712" spans="2:2" ht="15.75" customHeight="1">
      <c r="B712" s="71"/>
    </row>
    <row r="713" spans="2:2" ht="15.75" customHeight="1">
      <c r="B713" s="71"/>
    </row>
    <row r="714" spans="2:2" ht="15.75" customHeight="1">
      <c r="B714" s="71"/>
    </row>
    <row r="715" spans="2:2" ht="15.75" customHeight="1">
      <c r="B715" s="71"/>
    </row>
    <row r="716" spans="2:2" ht="15.75" customHeight="1">
      <c r="B716" s="71"/>
    </row>
    <row r="717" spans="2:2" ht="15.75" customHeight="1">
      <c r="B717" s="71"/>
    </row>
    <row r="718" spans="2:2" ht="15.75" customHeight="1">
      <c r="B718" s="71"/>
    </row>
    <row r="719" spans="2:2" ht="15.75" customHeight="1">
      <c r="B719" s="71"/>
    </row>
    <row r="720" spans="2:2" ht="15.75" customHeight="1">
      <c r="B720" s="71"/>
    </row>
    <row r="721" spans="2:2" ht="15.75" customHeight="1">
      <c r="B721" s="71"/>
    </row>
    <row r="722" spans="2:2" ht="15.75" customHeight="1">
      <c r="B722" s="71"/>
    </row>
    <row r="723" spans="2:2" ht="15.75" customHeight="1">
      <c r="B723" s="71"/>
    </row>
    <row r="724" spans="2:2" ht="15.75" customHeight="1">
      <c r="B724" s="71"/>
    </row>
    <row r="725" spans="2:2" ht="15.75" customHeight="1">
      <c r="B725" s="71"/>
    </row>
    <row r="726" spans="2:2" ht="15.75" customHeight="1">
      <c r="B726" s="71"/>
    </row>
    <row r="727" spans="2:2" ht="15.75" customHeight="1">
      <c r="B727" s="71"/>
    </row>
    <row r="728" spans="2:2" ht="15.75" customHeight="1">
      <c r="B728" s="71"/>
    </row>
    <row r="729" spans="2:2" ht="15.75" customHeight="1">
      <c r="B729" s="71"/>
    </row>
    <row r="730" spans="2:2" ht="15.75" customHeight="1">
      <c r="B730" s="71"/>
    </row>
    <row r="731" spans="2:2" ht="15.75" customHeight="1">
      <c r="B731" s="71"/>
    </row>
    <row r="732" spans="2:2" ht="15.75" customHeight="1">
      <c r="B732" s="71"/>
    </row>
    <row r="733" spans="2:2" ht="15.75" customHeight="1">
      <c r="B733" s="71"/>
    </row>
    <row r="734" spans="2:2" ht="15.75" customHeight="1">
      <c r="B734" s="71"/>
    </row>
    <row r="735" spans="2:2" ht="15.75" customHeight="1">
      <c r="B735" s="71"/>
    </row>
    <row r="736" spans="2:2" ht="15.75" customHeight="1">
      <c r="B736" s="71"/>
    </row>
    <row r="737" spans="2:2" ht="15.75" customHeight="1">
      <c r="B737" s="71"/>
    </row>
    <row r="738" spans="2:2" ht="15.75" customHeight="1">
      <c r="B738" s="71"/>
    </row>
    <row r="739" spans="2:2" ht="15.75" customHeight="1">
      <c r="B739" s="71"/>
    </row>
    <row r="740" spans="2:2" ht="15.75" customHeight="1">
      <c r="B740" s="71"/>
    </row>
    <row r="741" spans="2:2" ht="15.75" customHeight="1">
      <c r="B741" s="71"/>
    </row>
    <row r="742" spans="2:2" ht="15.75" customHeight="1">
      <c r="B742" s="71"/>
    </row>
    <row r="743" spans="2:2" ht="15.75" customHeight="1">
      <c r="B743" s="71"/>
    </row>
    <row r="744" spans="2:2" ht="15.75" customHeight="1">
      <c r="B744" s="71"/>
    </row>
    <row r="745" spans="2:2" ht="15.75" customHeight="1">
      <c r="B745" s="71"/>
    </row>
    <row r="746" spans="2:2" ht="15.75" customHeight="1">
      <c r="B746" s="71"/>
    </row>
    <row r="747" spans="2:2" ht="15.75" customHeight="1">
      <c r="B747" s="71"/>
    </row>
    <row r="748" spans="2:2" ht="15.75" customHeight="1">
      <c r="B748" s="71"/>
    </row>
    <row r="749" spans="2:2" ht="15.75" customHeight="1">
      <c r="B749" s="71"/>
    </row>
    <row r="750" spans="2:2" ht="15.75" customHeight="1">
      <c r="B750" s="71"/>
    </row>
    <row r="751" spans="2:2" ht="15.75" customHeight="1">
      <c r="B751" s="71"/>
    </row>
    <row r="752" spans="2:2" ht="15.75" customHeight="1">
      <c r="B752" s="71"/>
    </row>
    <row r="753" spans="2:2" ht="15.75" customHeight="1">
      <c r="B753" s="71"/>
    </row>
    <row r="754" spans="2:2" ht="15.75" customHeight="1">
      <c r="B754" s="71"/>
    </row>
    <row r="755" spans="2:2" ht="15.75" customHeight="1">
      <c r="B755" s="71"/>
    </row>
    <row r="756" spans="2:2" ht="15.75" customHeight="1">
      <c r="B756" s="71"/>
    </row>
    <row r="757" spans="2:2" ht="15.75" customHeight="1">
      <c r="B757" s="71"/>
    </row>
    <row r="758" spans="2:2" ht="15.75" customHeight="1">
      <c r="B758" s="71"/>
    </row>
    <row r="759" spans="2:2" ht="15.75" customHeight="1">
      <c r="B759" s="71"/>
    </row>
    <row r="760" spans="2:2" ht="15.75" customHeight="1">
      <c r="B760" s="71"/>
    </row>
    <row r="761" spans="2:2" ht="15.75" customHeight="1">
      <c r="B761" s="71"/>
    </row>
    <row r="762" spans="2:2" ht="15.75" customHeight="1">
      <c r="B762" s="71"/>
    </row>
    <row r="763" spans="2:2" ht="15.75" customHeight="1">
      <c r="B763" s="71"/>
    </row>
    <row r="764" spans="2:2" ht="15.75" customHeight="1">
      <c r="B764" s="71"/>
    </row>
    <row r="765" spans="2:2" ht="15.75" customHeight="1">
      <c r="B765" s="71"/>
    </row>
    <row r="766" spans="2:2" ht="15.75" customHeight="1">
      <c r="B766" s="71"/>
    </row>
    <row r="767" spans="2:2" ht="15.75" customHeight="1">
      <c r="B767" s="71"/>
    </row>
    <row r="768" spans="2:2" ht="15.75" customHeight="1">
      <c r="B768" s="71"/>
    </row>
    <row r="769" spans="2:2" ht="15.75" customHeight="1">
      <c r="B769" s="71"/>
    </row>
    <row r="770" spans="2:2" ht="15.75" customHeight="1">
      <c r="B770" s="71"/>
    </row>
    <row r="771" spans="2:2" ht="15.75" customHeight="1">
      <c r="B771" s="71"/>
    </row>
    <row r="772" spans="2:2" ht="15.75" customHeight="1">
      <c r="B772" s="71"/>
    </row>
    <row r="773" spans="2:2" ht="15.75" customHeight="1">
      <c r="B773" s="71"/>
    </row>
    <row r="774" spans="2:2" ht="15.75" customHeight="1">
      <c r="B774" s="71"/>
    </row>
    <row r="775" spans="2:2" ht="15.75" customHeight="1">
      <c r="B775" s="71"/>
    </row>
    <row r="776" spans="2:2" ht="15.75" customHeight="1">
      <c r="B776" s="71"/>
    </row>
    <row r="777" spans="2:2" ht="15.75" customHeight="1">
      <c r="B777" s="71"/>
    </row>
    <row r="778" spans="2:2" ht="15.75" customHeight="1">
      <c r="B778" s="71"/>
    </row>
    <row r="779" spans="2:2" ht="15.75" customHeight="1">
      <c r="B779" s="71"/>
    </row>
    <row r="780" spans="2:2" ht="15.75" customHeight="1">
      <c r="B780" s="71"/>
    </row>
    <row r="781" spans="2:2" ht="15.75" customHeight="1">
      <c r="B781" s="71"/>
    </row>
    <row r="782" spans="2:2" ht="15.75" customHeight="1">
      <c r="B782" s="71"/>
    </row>
    <row r="783" spans="2:2" ht="15.75" customHeight="1">
      <c r="B783" s="71"/>
    </row>
    <row r="784" spans="2:2" ht="15.75" customHeight="1">
      <c r="B784" s="71"/>
    </row>
    <row r="785" spans="2:2" ht="15.75" customHeight="1">
      <c r="B785" s="71"/>
    </row>
    <row r="786" spans="2:2" ht="15.75" customHeight="1">
      <c r="B786" s="71"/>
    </row>
    <row r="787" spans="2:2" ht="15.75" customHeight="1">
      <c r="B787" s="71"/>
    </row>
    <row r="788" spans="2:2" ht="15.75" customHeight="1">
      <c r="B788" s="71"/>
    </row>
    <row r="789" spans="2:2" ht="15.75" customHeight="1">
      <c r="B789" s="71"/>
    </row>
    <row r="790" spans="2:2" ht="15.75" customHeight="1">
      <c r="B790" s="71"/>
    </row>
    <row r="791" spans="2:2" ht="15.75" customHeight="1">
      <c r="B791" s="71"/>
    </row>
    <row r="792" spans="2:2" ht="15.75" customHeight="1">
      <c r="B792" s="71"/>
    </row>
    <row r="793" spans="2:2" ht="15.75" customHeight="1">
      <c r="B793" s="71"/>
    </row>
    <row r="794" spans="2:2" ht="15.75" customHeight="1">
      <c r="B794" s="71"/>
    </row>
    <row r="795" spans="2:2" ht="15.75" customHeight="1">
      <c r="B795" s="71"/>
    </row>
    <row r="796" spans="2:2" ht="15.75" customHeight="1">
      <c r="B796" s="71"/>
    </row>
    <row r="797" spans="2:2" ht="15.75" customHeight="1">
      <c r="B797" s="71"/>
    </row>
    <row r="798" spans="2:2" ht="15.75" customHeight="1">
      <c r="B798" s="71"/>
    </row>
    <row r="799" spans="2:2" ht="15.75" customHeight="1">
      <c r="B799" s="71"/>
    </row>
    <row r="800" spans="2:2" ht="15.75" customHeight="1">
      <c r="B800" s="71"/>
    </row>
    <row r="801" spans="2:2" ht="15.75" customHeight="1">
      <c r="B801" s="71"/>
    </row>
    <row r="802" spans="2:2" ht="15.75" customHeight="1">
      <c r="B802" s="71"/>
    </row>
    <row r="803" spans="2:2" ht="15.75" customHeight="1">
      <c r="B803" s="71"/>
    </row>
    <row r="804" spans="2:2" ht="15.75" customHeight="1">
      <c r="B804" s="71"/>
    </row>
    <row r="805" spans="2:2" ht="15.75" customHeight="1">
      <c r="B805" s="71"/>
    </row>
    <row r="806" spans="2:2" ht="15.75" customHeight="1">
      <c r="B806" s="71"/>
    </row>
    <row r="807" spans="2:2" ht="15.75" customHeight="1">
      <c r="B807" s="71"/>
    </row>
    <row r="808" spans="2:2" ht="15.75" customHeight="1">
      <c r="B808" s="71"/>
    </row>
    <row r="809" spans="2:2" ht="15.75" customHeight="1">
      <c r="B809" s="71"/>
    </row>
    <row r="810" spans="2:2" ht="15.75" customHeight="1">
      <c r="B810" s="71"/>
    </row>
    <row r="811" spans="2:2" ht="15.75" customHeight="1">
      <c r="B811" s="71"/>
    </row>
    <row r="812" spans="2:2" ht="15.75" customHeight="1">
      <c r="B812" s="71"/>
    </row>
    <row r="813" spans="2:2" ht="15.75" customHeight="1">
      <c r="B813" s="71"/>
    </row>
    <row r="814" spans="2:2" ht="15.75" customHeight="1">
      <c r="B814" s="71"/>
    </row>
    <row r="815" spans="2:2" ht="15.75" customHeight="1">
      <c r="B815" s="71"/>
    </row>
    <row r="816" spans="2:2" ht="15.75" customHeight="1">
      <c r="B816" s="71"/>
    </row>
    <row r="817" spans="2:2" ht="15.75" customHeight="1">
      <c r="B817" s="71"/>
    </row>
    <row r="818" spans="2:2" ht="15.75" customHeight="1">
      <c r="B818" s="71"/>
    </row>
    <row r="819" spans="2:2" ht="15.75" customHeight="1">
      <c r="B819" s="71"/>
    </row>
    <row r="820" spans="2:2" ht="15.75" customHeight="1">
      <c r="B820" s="71"/>
    </row>
    <row r="821" spans="2:2" ht="15.75" customHeight="1">
      <c r="B821" s="71"/>
    </row>
    <row r="822" spans="2:2" ht="15.75" customHeight="1">
      <c r="B822" s="71"/>
    </row>
    <row r="823" spans="2:2" ht="15.75" customHeight="1">
      <c r="B823" s="71"/>
    </row>
    <row r="824" spans="2:2" ht="15.75" customHeight="1">
      <c r="B824" s="71"/>
    </row>
    <row r="825" spans="2:2" ht="15.75" customHeight="1">
      <c r="B825" s="71"/>
    </row>
    <row r="826" spans="2:2" ht="15.75" customHeight="1">
      <c r="B826" s="71"/>
    </row>
    <row r="827" spans="2:2" ht="15.75" customHeight="1">
      <c r="B827" s="71"/>
    </row>
    <row r="828" spans="2:2" ht="15.75" customHeight="1">
      <c r="B828" s="71"/>
    </row>
    <row r="829" spans="2:2" ht="15.75" customHeight="1">
      <c r="B829" s="71"/>
    </row>
    <row r="830" spans="2:2" ht="15.75" customHeight="1">
      <c r="B830" s="71"/>
    </row>
    <row r="831" spans="2:2" ht="15.75" customHeight="1">
      <c r="B831" s="71"/>
    </row>
    <row r="832" spans="2:2" ht="15.75" customHeight="1">
      <c r="B832" s="71"/>
    </row>
    <row r="833" spans="2:2" ht="15.75" customHeight="1">
      <c r="B833" s="71"/>
    </row>
    <row r="834" spans="2:2" ht="15.75" customHeight="1">
      <c r="B834" s="71"/>
    </row>
    <row r="835" spans="2:2" ht="15.75" customHeight="1">
      <c r="B835" s="71"/>
    </row>
    <row r="836" spans="2:2" ht="15.75" customHeight="1">
      <c r="B836" s="71"/>
    </row>
    <row r="837" spans="2:2" ht="15.75" customHeight="1">
      <c r="B837" s="71"/>
    </row>
    <row r="838" spans="2:2" ht="15.75" customHeight="1">
      <c r="B838" s="71"/>
    </row>
    <row r="839" spans="2:2" ht="15.75" customHeight="1">
      <c r="B839" s="71"/>
    </row>
    <row r="840" spans="2:2" ht="15.75" customHeight="1">
      <c r="B840" s="71"/>
    </row>
    <row r="841" spans="2:2" ht="15.75" customHeight="1">
      <c r="B841" s="71"/>
    </row>
    <row r="842" spans="2:2" ht="15.75" customHeight="1">
      <c r="B842" s="71"/>
    </row>
    <row r="843" spans="2:2" ht="15.75" customHeight="1">
      <c r="B843" s="71"/>
    </row>
    <row r="844" spans="2:2" ht="15.75" customHeight="1">
      <c r="B844" s="71"/>
    </row>
    <row r="845" spans="2:2" ht="15.75" customHeight="1">
      <c r="B845" s="71"/>
    </row>
    <row r="846" spans="2:2" ht="15.75" customHeight="1">
      <c r="B846" s="71"/>
    </row>
    <row r="847" spans="2:2" ht="15.75" customHeight="1">
      <c r="B847" s="71"/>
    </row>
    <row r="848" spans="2:2" ht="15.75" customHeight="1">
      <c r="B848" s="71"/>
    </row>
    <row r="849" spans="2:2" ht="15.75" customHeight="1">
      <c r="B849" s="71"/>
    </row>
    <row r="850" spans="2:2" ht="15.75" customHeight="1">
      <c r="B850" s="71"/>
    </row>
    <row r="851" spans="2:2" ht="15.75" customHeight="1">
      <c r="B851" s="71"/>
    </row>
    <row r="852" spans="2:2" ht="15.75" customHeight="1">
      <c r="B852" s="71"/>
    </row>
    <row r="853" spans="2:2" ht="15.75" customHeight="1">
      <c r="B853" s="71"/>
    </row>
    <row r="854" spans="2:2" ht="15.75" customHeight="1">
      <c r="B854" s="71"/>
    </row>
    <row r="855" spans="2:2" ht="15.75" customHeight="1">
      <c r="B855" s="71"/>
    </row>
    <row r="856" spans="2:2" ht="15.75" customHeight="1">
      <c r="B856" s="71"/>
    </row>
    <row r="857" spans="2:2" ht="15.75" customHeight="1">
      <c r="B857" s="71"/>
    </row>
    <row r="858" spans="2:2" ht="15.75" customHeight="1">
      <c r="B858" s="71"/>
    </row>
    <row r="859" spans="2:2" ht="15.75" customHeight="1">
      <c r="B859" s="71"/>
    </row>
    <row r="860" spans="2:2" ht="15.75" customHeight="1">
      <c r="B860" s="71"/>
    </row>
    <row r="861" spans="2:2" ht="15.75" customHeight="1">
      <c r="B861" s="71"/>
    </row>
    <row r="862" spans="2:2" ht="15.75" customHeight="1">
      <c r="B862" s="71"/>
    </row>
    <row r="863" spans="2:2" ht="15.75" customHeight="1">
      <c r="B863" s="71"/>
    </row>
    <row r="864" spans="2:2" ht="15.75" customHeight="1">
      <c r="B864" s="71"/>
    </row>
    <row r="865" spans="2:2" ht="15.75" customHeight="1">
      <c r="B865" s="71"/>
    </row>
    <row r="866" spans="2:2" ht="15.75" customHeight="1">
      <c r="B866" s="71"/>
    </row>
    <row r="867" spans="2:2" ht="15.75" customHeight="1">
      <c r="B867" s="71"/>
    </row>
    <row r="868" spans="2:2" ht="15.75" customHeight="1">
      <c r="B868" s="71"/>
    </row>
    <row r="869" spans="2:2" ht="15.75" customHeight="1">
      <c r="B869" s="71"/>
    </row>
    <row r="870" spans="2:2" ht="15.75" customHeight="1">
      <c r="B870" s="71"/>
    </row>
    <row r="871" spans="2:2" ht="15.75" customHeight="1">
      <c r="B871" s="71"/>
    </row>
    <row r="872" spans="2:2" ht="15.75" customHeight="1">
      <c r="B872" s="71"/>
    </row>
    <row r="873" spans="2:2" ht="15.75" customHeight="1">
      <c r="B873" s="71"/>
    </row>
    <row r="874" spans="2:2" ht="15.75" customHeight="1">
      <c r="B874" s="71"/>
    </row>
    <row r="875" spans="2:2" ht="15.75" customHeight="1">
      <c r="B875" s="71"/>
    </row>
    <row r="876" spans="2:2" ht="15.75" customHeight="1">
      <c r="B876" s="71"/>
    </row>
    <row r="877" spans="2:2" ht="15.75" customHeight="1">
      <c r="B877" s="71"/>
    </row>
    <row r="878" spans="2:2" ht="15.75" customHeight="1">
      <c r="B878" s="71"/>
    </row>
    <row r="879" spans="2:2" ht="15.75" customHeight="1">
      <c r="B879" s="71"/>
    </row>
    <row r="880" spans="2:2" ht="15.75" customHeight="1">
      <c r="B880" s="71"/>
    </row>
    <row r="881" spans="2:2" ht="15.75" customHeight="1">
      <c r="B881" s="71"/>
    </row>
    <row r="882" spans="2:2" ht="15.75" customHeight="1">
      <c r="B882" s="71"/>
    </row>
    <row r="883" spans="2:2" ht="15.75" customHeight="1">
      <c r="B883" s="71"/>
    </row>
    <row r="884" spans="2:2" ht="15.75" customHeight="1">
      <c r="B884" s="71"/>
    </row>
    <row r="885" spans="2:2" ht="15.75" customHeight="1">
      <c r="B885" s="71"/>
    </row>
    <row r="886" spans="2:2" ht="15.75" customHeight="1">
      <c r="B886" s="71"/>
    </row>
    <row r="887" spans="2:2" ht="15.75" customHeight="1">
      <c r="B887" s="71"/>
    </row>
    <row r="888" spans="2:2" ht="15.75" customHeight="1">
      <c r="B888" s="71"/>
    </row>
    <row r="889" spans="2:2" ht="15.75" customHeight="1">
      <c r="B889" s="71"/>
    </row>
    <row r="890" spans="2:2" ht="15.75" customHeight="1">
      <c r="B890" s="71"/>
    </row>
    <row r="891" spans="2:2" ht="15.75" customHeight="1">
      <c r="B891" s="71"/>
    </row>
    <row r="892" spans="2:2" ht="15.75" customHeight="1">
      <c r="B892" s="71"/>
    </row>
    <row r="893" spans="2:2" ht="15.75" customHeight="1">
      <c r="B893" s="71"/>
    </row>
    <row r="894" spans="2:2" ht="15.75" customHeight="1">
      <c r="B894" s="71"/>
    </row>
    <row r="895" spans="2:2" ht="15.75" customHeight="1">
      <c r="B895" s="71"/>
    </row>
    <row r="896" spans="2:2" ht="15.75" customHeight="1">
      <c r="B896" s="71"/>
    </row>
    <row r="897" spans="2:2" ht="15.75" customHeight="1">
      <c r="B897" s="71"/>
    </row>
    <row r="898" spans="2:2" ht="15.75" customHeight="1">
      <c r="B898" s="71"/>
    </row>
    <row r="899" spans="2:2" ht="15.75" customHeight="1">
      <c r="B899" s="71"/>
    </row>
    <row r="900" spans="2:2" ht="15.75" customHeight="1">
      <c r="B900" s="71"/>
    </row>
    <row r="901" spans="2:2" ht="15.75" customHeight="1">
      <c r="B901" s="71"/>
    </row>
    <row r="902" spans="2:2" ht="15.75" customHeight="1">
      <c r="B902" s="71"/>
    </row>
    <row r="903" spans="2:2" ht="15.75" customHeight="1">
      <c r="B903" s="71"/>
    </row>
    <row r="904" spans="2:2" ht="15.75" customHeight="1">
      <c r="B904" s="71"/>
    </row>
    <row r="905" spans="2:2" ht="15.75" customHeight="1">
      <c r="B905" s="71"/>
    </row>
    <row r="906" spans="2:2" ht="15.75" customHeight="1">
      <c r="B906" s="71"/>
    </row>
    <row r="907" spans="2:2" ht="15.75" customHeight="1">
      <c r="B907" s="71"/>
    </row>
    <row r="908" spans="2:2" ht="15.75" customHeight="1">
      <c r="B908" s="71"/>
    </row>
    <row r="909" spans="2:2" ht="15.75" customHeight="1">
      <c r="B909" s="71"/>
    </row>
    <row r="910" spans="2:2" ht="15.75" customHeight="1">
      <c r="B910" s="71"/>
    </row>
    <row r="911" spans="2:2" ht="15.75" customHeight="1">
      <c r="B911" s="71"/>
    </row>
    <row r="912" spans="2:2" ht="15.75" customHeight="1">
      <c r="B912" s="71"/>
    </row>
    <row r="913" spans="2:2" ht="15.75" customHeight="1">
      <c r="B913" s="71"/>
    </row>
    <row r="914" spans="2:2" ht="15.75" customHeight="1">
      <c r="B914" s="71"/>
    </row>
    <row r="915" spans="2:2" ht="15.75" customHeight="1">
      <c r="B915" s="71"/>
    </row>
    <row r="916" spans="2:2" ht="15.75" customHeight="1">
      <c r="B916" s="71"/>
    </row>
    <row r="917" spans="2:2" ht="15.75" customHeight="1">
      <c r="B917" s="71"/>
    </row>
    <row r="918" spans="2:2" ht="15.75" customHeight="1">
      <c r="B918" s="71"/>
    </row>
    <row r="919" spans="2:2" ht="15.75" customHeight="1">
      <c r="B919" s="71"/>
    </row>
    <row r="920" spans="2:2" ht="15.75" customHeight="1">
      <c r="B920" s="71"/>
    </row>
    <row r="921" spans="2:2" ht="15.75" customHeight="1">
      <c r="B921" s="71"/>
    </row>
    <row r="922" spans="2:2" ht="15.75" customHeight="1">
      <c r="B922" s="71"/>
    </row>
    <row r="923" spans="2:2" ht="15.75" customHeight="1">
      <c r="B923" s="71"/>
    </row>
    <row r="924" spans="2:2" ht="15.75" customHeight="1">
      <c r="B924" s="71"/>
    </row>
    <row r="925" spans="2:2" ht="15.75" customHeight="1">
      <c r="B925" s="71"/>
    </row>
    <row r="926" spans="2:2" ht="15.75" customHeight="1">
      <c r="B926" s="71"/>
    </row>
    <row r="927" spans="2:2" ht="15.75" customHeight="1">
      <c r="B927" s="71"/>
    </row>
    <row r="928" spans="2:2" ht="15.75" customHeight="1">
      <c r="B928" s="71"/>
    </row>
    <row r="929" spans="2:2" ht="15.75" customHeight="1">
      <c r="B929" s="71"/>
    </row>
    <row r="930" spans="2:2" ht="15.75" customHeight="1">
      <c r="B930" s="71"/>
    </row>
    <row r="931" spans="2:2" ht="15.75" customHeight="1">
      <c r="B931" s="71"/>
    </row>
    <row r="932" spans="2:2" ht="15.75" customHeight="1">
      <c r="B932" s="71"/>
    </row>
    <row r="933" spans="2:2" ht="15.75" customHeight="1">
      <c r="B933" s="71"/>
    </row>
    <row r="934" spans="2:2" ht="15.75" customHeight="1">
      <c r="B934" s="71"/>
    </row>
    <row r="935" spans="2:2" ht="15.75" customHeight="1">
      <c r="B935" s="71"/>
    </row>
    <row r="936" spans="2:2" ht="15.75" customHeight="1">
      <c r="B936" s="71"/>
    </row>
    <row r="937" spans="2:2" ht="15.75" customHeight="1">
      <c r="B937" s="71"/>
    </row>
    <row r="938" spans="2:2" ht="15.75" customHeight="1">
      <c r="B938" s="71"/>
    </row>
    <row r="939" spans="2:2" ht="15.75" customHeight="1">
      <c r="B939" s="71"/>
    </row>
    <row r="940" spans="2:2" ht="15.75" customHeight="1">
      <c r="B940" s="71"/>
    </row>
    <row r="941" spans="2:2" ht="15.75" customHeight="1">
      <c r="B941" s="71"/>
    </row>
    <row r="942" spans="2:2" ht="15.75" customHeight="1">
      <c r="B942" s="71"/>
    </row>
    <row r="943" spans="2:2" ht="15.75" customHeight="1">
      <c r="B943" s="71"/>
    </row>
    <row r="944" spans="2:2" ht="15.75" customHeight="1">
      <c r="B944" s="71"/>
    </row>
    <row r="945" spans="2:2" ht="15.75" customHeight="1">
      <c r="B945" s="71"/>
    </row>
    <row r="946" spans="2:2" ht="15.75" customHeight="1">
      <c r="B946" s="71"/>
    </row>
    <row r="947" spans="2:2" ht="15.75" customHeight="1">
      <c r="B947" s="71"/>
    </row>
    <row r="948" spans="2:2" ht="15.75" customHeight="1">
      <c r="B948" s="71"/>
    </row>
    <row r="949" spans="2:2" ht="15.75" customHeight="1">
      <c r="B949" s="71"/>
    </row>
    <row r="950" spans="2:2" ht="15.75" customHeight="1">
      <c r="B950" s="71"/>
    </row>
    <row r="951" spans="2:2" ht="15.75" customHeight="1">
      <c r="B951" s="71"/>
    </row>
    <row r="952" spans="2:2" ht="15.75" customHeight="1">
      <c r="B952" s="71"/>
    </row>
    <row r="953" spans="2:2" ht="15.75" customHeight="1">
      <c r="B953" s="71"/>
    </row>
    <row r="954" spans="2:2" ht="15.75" customHeight="1">
      <c r="B954" s="71"/>
    </row>
    <row r="955" spans="2:2" ht="15.75" customHeight="1">
      <c r="B955" s="71"/>
    </row>
    <row r="956" spans="2:2" ht="15.75" customHeight="1">
      <c r="B956" s="71"/>
    </row>
    <row r="957" spans="2:2" ht="15.75" customHeight="1">
      <c r="B957" s="71"/>
    </row>
    <row r="958" spans="2:2" ht="15.75" customHeight="1">
      <c r="B958" s="71"/>
    </row>
    <row r="959" spans="2:2" ht="15.75" customHeight="1">
      <c r="B959" s="71"/>
    </row>
    <row r="960" spans="2:2" ht="15.75" customHeight="1">
      <c r="B960" s="71"/>
    </row>
    <row r="961" spans="2:2" ht="15.75" customHeight="1">
      <c r="B961" s="71"/>
    </row>
    <row r="962" spans="2:2" ht="15.75" customHeight="1">
      <c r="B962" s="71"/>
    </row>
    <row r="963" spans="2:2" ht="15.75" customHeight="1">
      <c r="B963" s="71"/>
    </row>
    <row r="964" spans="2:2" ht="15.75" customHeight="1">
      <c r="B964" s="71"/>
    </row>
    <row r="965" spans="2:2" ht="15.75" customHeight="1">
      <c r="B965" s="71"/>
    </row>
    <row r="966" spans="2:2" ht="15.75" customHeight="1">
      <c r="B966" s="71"/>
    </row>
    <row r="967" spans="2:2" ht="15.75" customHeight="1">
      <c r="B967" s="71"/>
    </row>
    <row r="968" spans="2:2" ht="15.75" customHeight="1">
      <c r="B968" s="71"/>
    </row>
    <row r="969" spans="2:2" ht="15.75" customHeight="1">
      <c r="B969" s="71"/>
    </row>
    <row r="970" spans="2:2" ht="15.75" customHeight="1">
      <c r="B970" s="71"/>
    </row>
    <row r="971" spans="2:2" ht="15.75" customHeight="1">
      <c r="B971" s="71"/>
    </row>
    <row r="972" spans="2:2" ht="15.75" customHeight="1">
      <c r="B972" s="71"/>
    </row>
    <row r="973" spans="2:2" ht="15.75" customHeight="1">
      <c r="B973" s="71"/>
    </row>
    <row r="974" spans="2:2" ht="15.75" customHeight="1">
      <c r="B974" s="71"/>
    </row>
    <row r="975" spans="2:2" ht="15.75" customHeight="1">
      <c r="B975" s="71"/>
    </row>
    <row r="976" spans="2:2" ht="15.75" customHeight="1">
      <c r="B976" s="71"/>
    </row>
    <row r="977" spans="2:2" ht="15.75" customHeight="1">
      <c r="B977" s="71"/>
    </row>
    <row r="978" spans="2:2" ht="15.75" customHeight="1">
      <c r="B978" s="71"/>
    </row>
    <row r="979" spans="2:2" ht="15.75" customHeight="1">
      <c r="B979" s="71"/>
    </row>
    <row r="980" spans="2:2" ht="15.75" customHeight="1">
      <c r="B980" s="71"/>
    </row>
    <row r="981" spans="2:2" ht="15.75" customHeight="1">
      <c r="B981" s="71"/>
    </row>
    <row r="982" spans="2:2" ht="15.75" customHeight="1">
      <c r="B982" s="71"/>
    </row>
    <row r="983" spans="2:2" ht="15.75" customHeight="1">
      <c r="B983" s="71"/>
    </row>
    <row r="984" spans="2:2" ht="15.75" customHeight="1">
      <c r="B984" s="71"/>
    </row>
    <row r="985" spans="2:2" ht="15.75" customHeight="1">
      <c r="B985" s="71"/>
    </row>
    <row r="986" spans="2:2" ht="15.75" customHeight="1">
      <c r="B986" s="71"/>
    </row>
    <row r="987" spans="2:2" ht="15.75" customHeight="1">
      <c r="B987" s="71"/>
    </row>
    <row r="988" spans="2:2" ht="15.75" customHeight="1">
      <c r="B988" s="71"/>
    </row>
    <row r="989" spans="2:2" ht="15.75" customHeight="1">
      <c r="B989" s="71"/>
    </row>
    <row r="990" spans="2:2" ht="15.75" customHeight="1">
      <c r="B990" s="71"/>
    </row>
    <row r="991" spans="2:2" ht="15.75" customHeight="1">
      <c r="B991" s="71"/>
    </row>
    <row r="992" spans="2:2" ht="15.75" customHeight="1">
      <c r="B992" s="71"/>
    </row>
    <row r="993" spans="2:2" ht="15.75" customHeight="1">
      <c r="B993" s="71"/>
    </row>
    <row r="994" spans="2:2" ht="15.75" customHeight="1">
      <c r="B994" s="71"/>
    </row>
    <row r="995" spans="2:2" ht="15.75" customHeight="1">
      <c r="B995" s="71"/>
    </row>
    <row r="996" spans="2:2" ht="15.75" customHeight="1">
      <c r="B996" s="71"/>
    </row>
    <row r="997" spans="2:2" ht="15.75" customHeight="1">
      <c r="B997" s="71"/>
    </row>
    <row r="998" spans="2:2" ht="15.75" customHeight="1">
      <c r="B998" s="71"/>
    </row>
    <row r="999" spans="2:2" ht="15.75" customHeight="1">
      <c r="B999" s="71"/>
    </row>
    <row r="1000" spans="2:2" ht="15.75" customHeight="1">
      <c r="B1000" s="71"/>
    </row>
  </sheetData>
  <mergeCells count="68">
    <mergeCell ref="A8:A11"/>
    <mergeCell ref="B8:B11"/>
    <mergeCell ref="B1:F1"/>
    <mergeCell ref="J1:T1"/>
    <mergeCell ref="B2:F2"/>
    <mergeCell ref="J2:T2"/>
    <mergeCell ref="B4:S4"/>
    <mergeCell ref="Q8:Q11"/>
    <mergeCell ref="C9:C11"/>
    <mergeCell ref="D9:D11"/>
    <mergeCell ref="E9:E11"/>
    <mergeCell ref="F9:I9"/>
    <mergeCell ref="F10:F11"/>
    <mergeCell ref="G10:G11"/>
    <mergeCell ref="H10:H11"/>
    <mergeCell ref="I10:I11"/>
    <mergeCell ref="J9:M9"/>
    <mergeCell ref="J10:J11"/>
    <mergeCell ref="K10:K11"/>
    <mergeCell ref="L10:L11"/>
    <mergeCell ref="M10:M11"/>
    <mergeCell ref="E5:M5"/>
    <mergeCell ref="C8:M8"/>
    <mergeCell ref="N8:N11"/>
    <mergeCell ref="O8:O11"/>
    <mergeCell ref="P8:P11"/>
    <mergeCell ref="AG27:AH27"/>
    <mergeCell ref="V30:AA30"/>
    <mergeCell ref="V31:W31"/>
    <mergeCell ref="X31:Y31"/>
    <mergeCell ref="Z31:AA31"/>
    <mergeCell ref="W36:X36"/>
    <mergeCell ref="Y36:Z36"/>
    <mergeCell ref="AA36:AB36"/>
    <mergeCell ref="AC27:AD27"/>
    <mergeCell ref="AE27:AF27"/>
    <mergeCell ref="V25:AA25"/>
    <mergeCell ref="V26:W26"/>
    <mergeCell ref="X26:Y26"/>
    <mergeCell ref="Z26:AA26"/>
    <mergeCell ref="AC26:AH26"/>
    <mergeCell ref="V20:AA20"/>
    <mergeCell ref="AC20:AH20"/>
    <mergeCell ref="V21:W21"/>
    <mergeCell ref="X21:Y21"/>
    <mergeCell ref="Z21:AA21"/>
    <mergeCell ref="AG21:AH21"/>
    <mergeCell ref="AC21:AD21"/>
    <mergeCell ref="AE21:AF21"/>
    <mergeCell ref="V15:AA15"/>
    <mergeCell ref="AC15:AH15"/>
    <mergeCell ref="V16:W16"/>
    <mergeCell ref="X16:Y16"/>
    <mergeCell ref="Z16:AA16"/>
    <mergeCell ref="AG16:AH16"/>
    <mergeCell ref="AC16:AD16"/>
    <mergeCell ref="AE16:AF16"/>
    <mergeCell ref="AE11:AF11"/>
    <mergeCell ref="AG11:AH11"/>
    <mergeCell ref="R8:S11"/>
    <mergeCell ref="T8:T11"/>
    <mergeCell ref="X8:AF8"/>
    <mergeCell ref="V10:AA10"/>
    <mergeCell ref="AC10:AH10"/>
    <mergeCell ref="V11:W11"/>
    <mergeCell ref="X11:Y11"/>
    <mergeCell ref="Z11:AA11"/>
    <mergeCell ref="AC11:AD11"/>
  </mergeCells>
  <dataValidations count="1">
    <dataValidation type="decimal" allowBlank="1" showDropDown="1" showInputMessage="1" showErrorMessage="1" prompt="Nhập số nằm trong khoảng 0 và 10 (Nhập điểm lẻ bằng dấu phẩy)" sqref="N12:P14 O15:P15 C12:H45 J12:L45 N16:P45">
      <formula1>0</formula1>
      <formula2>10</formula2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0C4DE"/>
    <outlinePr summaryBelow="0" summaryRight="0"/>
  </sheetPr>
  <dimension ref="A1:AR1000"/>
  <sheetViews>
    <sheetView showGridLines="0" topLeftCell="A28" workbookViewId="0">
      <selection activeCell="T20" sqref="T20"/>
    </sheetView>
  </sheetViews>
  <sheetFormatPr defaultColWidth="14.42578125" defaultRowHeight="15" customHeight="1"/>
  <cols>
    <col min="1" max="1" width="3.42578125" customWidth="1"/>
    <col min="2" max="2" width="29.85546875" customWidth="1"/>
    <col min="3" max="3" width="5.5703125" customWidth="1"/>
    <col min="4" max="4" width="5.140625" customWidth="1"/>
    <col min="5" max="5" width="4.85546875" customWidth="1"/>
    <col min="6" max="6" width="5" customWidth="1"/>
    <col min="7" max="8" width="5.42578125" customWidth="1"/>
    <col min="9" max="9" width="5.5703125" customWidth="1"/>
    <col min="10" max="10" width="5" customWidth="1"/>
    <col min="11" max="11" width="4.7109375" customWidth="1"/>
    <col min="12" max="12" width="4.28515625" customWidth="1"/>
    <col min="13" max="13" width="5.140625" customWidth="1"/>
    <col min="14" max="14" width="7.85546875" customWidth="1"/>
    <col min="15" max="15" width="7.28515625" customWidth="1"/>
    <col min="16" max="16" width="6.85546875" customWidth="1"/>
    <col min="17" max="17" width="9.85546875" customWidth="1"/>
    <col min="18" max="18" width="6" customWidth="1"/>
    <col min="19" max="19" width="6.140625" customWidth="1"/>
    <col min="20" max="20" width="9.140625" customWidth="1"/>
    <col min="21" max="21" width="4.85546875" customWidth="1"/>
    <col min="22" max="22" width="9.140625" customWidth="1"/>
    <col min="23" max="23" width="10.140625" customWidth="1"/>
    <col min="24" max="24" width="9.140625" customWidth="1"/>
    <col min="25" max="25" width="10.140625" customWidth="1"/>
    <col min="26" max="26" width="9.140625" customWidth="1"/>
    <col min="27" max="27" width="10.140625" customWidth="1"/>
    <col min="28" max="29" width="9.140625" customWidth="1"/>
    <col min="30" max="30" width="10.140625" customWidth="1"/>
    <col min="31" max="44" width="9.140625" customWidth="1"/>
  </cols>
  <sheetData>
    <row r="1" spans="1:44" ht="16.5" customHeight="1">
      <c r="A1" s="1"/>
      <c r="B1" s="173" t="s">
        <v>0</v>
      </c>
      <c r="C1" s="163"/>
      <c r="D1" s="163"/>
      <c r="E1" s="163"/>
      <c r="F1" s="163"/>
      <c r="G1" s="2"/>
      <c r="H1" s="2"/>
      <c r="I1" s="2"/>
      <c r="J1" s="174" t="s">
        <v>1</v>
      </c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customHeight="1">
      <c r="A2" s="115" t="s">
        <v>301</v>
      </c>
      <c r="B2" s="174" t="s">
        <v>2</v>
      </c>
      <c r="C2" s="163"/>
      <c r="D2" s="163"/>
      <c r="E2" s="163"/>
      <c r="F2" s="163"/>
      <c r="G2" s="2"/>
      <c r="H2" s="2"/>
      <c r="I2" s="2"/>
      <c r="J2" s="174" t="s">
        <v>3</v>
      </c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>
      <c r="A3" s="4"/>
      <c r="B3" s="5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customHeight="1">
      <c r="A4" s="4"/>
      <c r="B4" s="175" t="s">
        <v>4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8.75" customHeight="1">
      <c r="A5" s="4"/>
      <c r="B5" s="55"/>
      <c r="C5" s="3"/>
      <c r="D5" s="5"/>
      <c r="E5" s="170" t="s">
        <v>302</v>
      </c>
      <c r="F5" s="163"/>
      <c r="G5" s="163"/>
      <c r="H5" s="163"/>
      <c r="I5" s="163"/>
      <c r="J5" s="163"/>
      <c r="K5" s="163"/>
      <c r="L5" s="163"/>
      <c r="M5" s="16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3" customHeight="1">
      <c r="A6" s="4"/>
      <c r="B6" s="55"/>
      <c r="C6" s="3"/>
      <c r="D6" s="5"/>
      <c r="E6" s="5"/>
      <c r="F6" s="3"/>
      <c r="G6" s="3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3" customHeight="1">
      <c r="A7" s="3"/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.5">
      <c r="A8" s="159" t="s">
        <v>6</v>
      </c>
      <c r="B8" s="159" t="s">
        <v>7</v>
      </c>
      <c r="C8" s="171" t="s">
        <v>8</v>
      </c>
      <c r="D8" s="165"/>
      <c r="E8" s="165"/>
      <c r="F8" s="165"/>
      <c r="G8" s="165"/>
      <c r="H8" s="165"/>
      <c r="I8" s="165"/>
      <c r="J8" s="165"/>
      <c r="K8" s="165"/>
      <c r="L8" s="165"/>
      <c r="M8" s="151"/>
      <c r="N8" s="172" t="s">
        <v>9</v>
      </c>
      <c r="O8" s="172" t="s">
        <v>10</v>
      </c>
      <c r="P8" s="172" t="s">
        <v>11</v>
      </c>
      <c r="Q8" s="172" t="s">
        <v>12</v>
      </c>
      <c r="R8" s="153" t="s">
        <v>13</v>
      </c>
      <c r="S8" s="154"/>
      <c r="T8" s="159" t="s">
        <v>14</v>
      </c>
      <c r="U8" s="3"/>
      <c r="V8" s="3"/>
      <c r="W8" s="3"/>
      <c r="X8" s="162" t="s">
        <v>15</v>
      </c>
      <c r="Y8" s="163"/>
      <c r="Z8" s="163"/>
      <c r="AA8" s="163"/>
      <c r="AB8" s="163"/>
      <c r="AC8" s="163"/>
      <c r="AD8" s="163"/>
      <c r="AE8" s="163"/>
      <c r="AF8" s="16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.5">
      <c r="A9" s="160"/>
      <c r="B9" s="160"/>
      <c r="C9" s="159" t="s">
        <v>16</v>
      </c>
      <c r="D9" s="159" t="s">
        <v>17</v>
      </c>
      <c r="E9" s="159" t="s">
        <v>18</v>
      </c>
      <c r="F9" s="171" t="s">
        <v>19</v>
      </c>
      <c r="G9" s="165"/>
      <c r="H9" s="165"/>
      <c r="I9" s="151"/>
      <c r="J9" s="171" t="s">
        <v>20</v>
      </c>
      <c r="K9" s="165"/>
      <c r="L9" s="165"/>
      <c r="M9" s="151"/>
      <c r="N9" s="160"/>
      <c r="O9" s="160"/>
      <c r="P9" s="160"/>
      <c r="Q9" s="160"/>
      <c r="R9" s="155"/>
      <c r="S9" s="156"/>
      <c r="T9" s="16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>
      <c r="A10" s="160"/>
      <c r="B10" s="160"/>
      <c r="C10" s="160"/>
      <c r="D10" s="160"/>
      <c r="E10" s="160"/>
      <c r="F10" s="159" t="s">
        <v>21</v>
      </c>
      <c r="G10" s="159" t="s">
        <v>22</v>
      </c>
      <c r="H10" s="159" t="s">
        <v>23</v>
      </c>
      <c r="I10" s="159" t="s">
        <v>24</v>
      </c>
      <c r="J10" s="159" t="s">
        <v>25</v>
      </c>
      <c r="K10" s="159" t="s">
        <v>26</v>
      </c>
      <c r="L10" s="159" t="s">
        <v>27</v>
      </c>
      <c r="M10" s="159" t="s">
        <v>24</v>
      </c>
      <c r="N10" s="160"/>
      <c r="O10" s="160"/>
      <c r="P10" s="160"/>
      <c r="Q10" s="160"/>
      <c r="R10" s="155"/>
      <c r="S10" s="156"/>
      <c r="T10" s="160"/>
      <c r="U10" s="3"/>
      <c r="V10" s="164" t="s">
        <v>16</v>
      </c>
      <c r="W10" s="165"/>
      <c r="X10" s="165"/>
      <c r="Y10" s="165"/>
      <c r="Z10" s="165"/>
      <c r="AA10" s="151"/>
      <c r="AB10" s="3"/>
      <c r="AC10" s="164" t="s">
        <v>28</v>
      </c>
      <c r="AD10" s="165"/>
      <c r="AE10" s="165"/>
      <c r="AF10" s="165"/>
      <c r="AG10" s="165"/>
      <c r="AH10" s="151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0.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57"/>
      <c r="S11" s="158"/>
      <c r="T11" s="161"/>
      <c r="U11" s="3"/>
      <c r="V11" s="166" t="s">
        <v>29</v>
      </c>
      <c r="W11" s="151"/>
      <c r="X11" s="150" t="s">
        <v>30</v>
      </c>
      <c r="Y11" s="151"/>
      <c r="Z11" s="152" t="s">
        <v>31</v>
      </c>
      <c r="AA11" s="151"/>
      <c r="AB11" s="3"/>
      <c r="AC11" s="166" t="s">
        <v>29</v>
      </c>
      <c r="AD11" s="151"/>
      <c r="AE11" s="150" t="s">
        <v>30</v>
      </c>
      <c r="AF11" s="151"/>
      <c r="AG11" s="152" t="s">
        <v>31</v>
      </c>
      <c r="AH11" s="151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.5">
      <c r="A12" s="6">
        <v>1</v>
      </c>
      <c r="B12" s="116" t="s">
        <v>303</v>
      </c>
      <c r="C12" s="35">
        <v>6.8</v>
      </c>
      <c r="D12" s="35">
        <v>8.3000000000000007</v>
      </c>
      <c r="E12" s="35">
        <v>6.2</v>
      </c>
      <c r="F12" s="35"/>
      <c r="G12" s="35"/>
      <c r="H12" s="35"/>
      <c r="I12" s="9" t="str">
        <f t="shared" ref="I12:I49" si="0">IF(OR(F12="",G12="",H12=""),"",AVERAGE(F12:H12))</f>
        <v/>
      </c>
      <c r="J12" s="35">
        <v>4.5</v>
      </c>
      <c r="K12" s="35">
        <v>7.25</v>
      </c>
      <c r="L12" s="35">
        <v>7.75</v>
      </c>
      <c r="M12" s="9">
        <f t="shared" ref="M12:M49" si="1">IF(OR(J12="",K12="",L12=""),"",AVERAGE(J12:L12))</f>
        <v>6.5</v>
      </c>
      <c r="N12" s="117">
        <v>8.9</v>
      </c>
      <c r="O12" s="117">
        <v>2</v>
      </c>
      <c r="P12" s="12"/>
      <c r="Q12" s="13">
        <f t="shared" ref="Q12:Q49" si="2">ROUND(IF(OR(C12="",D12="",E12=""),"",((((SUM(C12:E12)+IF(OR(I12=""),M12,I12)+O12)/4)*7+N12*3)/10)+P12),1)</f>
        <v>7.9</v>
      </c>
      <c r="R12" s="37" t="str">
        <f t="shared" ref="R12:R49" si="3">IF(I12="","",IF(AND(Q12&gt;=5,C12&gt;1,D12&gt;1,E12&gt;1,F12&gt;1,G12&gt;1,H12&gt;1),"Đậu","Hỏng"))</f>
        <v/>
      </c>
      <c r="S12" s="15" t="str">
        <f t="shared" ref="S12:S49" si="4">IF(M12="","",IF(AND(Q12&gt;=5,C12&gt;1,D12&gt;1,E12&gt;1,J12&gt;1,K12&gt;1,L12&gt;1),"Đậu","Hỏng"))</f>
        <v>Đậu</v>
      </c>
      <c r="T12" s="16"/>
      <c r="U12" s="3"/>
      <c r="V12" s="6" t="s">
        <v>33</v>
      </c>
      <c r="W12" s="6" t="s">
        <v>34</v>
      </c>
      <c r="X12" s="6" t="s">
        <v>33</v>
      </c>
      <c r="Y12" s="6" t="s">
        <v>34</v>
      </c>
      <c r="Z12" s="6" t="s">
        <v>33</v>
      </c>
      <c r="AA12" s="6" t="s">
        <v>34</v>
      </c>
      <c r="AB12" s="3"/>
      <c r="AC12" s="6" t="s">
        <v>33</v>
      </c>
      <c r="AD12" s="6" t="s">
        <v>34</v>
      </c>
      <c r="AE12" s="6" t="s">
        <v>33</v>
      </c>
      <c r="AF12" s="6" t="s">
        <v>34</v>
      </c>
      <c r="AG12" s="6" t="s">
        <v>33</v>
      </c>
      <c r="AH12" s="6" t="s">
        <v>34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.5">
      <c r="A13" s="6">
        <v>2</v>
      </c>
      <c r="B13" s="118" t="s">
        <v>304</v>
      </c>
      <c r="C13" s="35">
        <v>5.6</v>
      </c>
      <c r="D13" s="35">
        <v>7.5</v>
      </c>
      <c r="E13" s="35">
        <v>4.2</v>
      </c>
      <c r="F13" s="35"/>
      <c r="G13" s="35"/>
      <c r="H13" s="35"/>
      <c r="I13" s="9" t="str">
        <f t="shared" si="0"/>
        <v/>
      </c>
      <c r="J13" s="35">
        <v>3.75</v>
      </c>
      <c r="K13" s="35">
        <v>7</v>
      </c>
      <c r="L13" s="35">
        <v>6.5</v>
      </c>
      <c r="M13" s="9">
        <f t="shared" si="1"/>
        <v>5.75</v>
      </c>
      <c r="N13" s="119">
        <v>7.5</v>
      </c>
      <c r="O13" s="120">
        <v>2</v>
      </c>
      <c r="P13" s="12"/>
      <c r="Q13" s="13">
        <f t="shared" si="2"/>
        <v>6.6</v>
      </c>
      <c r="R13" s="37" t="str">
        <f t="shared" si="3"/>
        <v/>
      </c>
      <c r="S13" s="15" t="str">
        <f t="shared" si="4"/>
        <v>Đậu</v>
      </c>
      <c r="T13" s="16"/>
      <c r="U13" s="3"/>
      <c r="V13" s="6">
        <f>COUNTIF(C12:C49,"&lt;=3")</f>
        <v>7</v>
      </c>
      <c r="W13" s="6">
        <f>IF(OR(B12:B21=""),"",V13/COUNTA(B12:B49)*100)</f>
        <v>18.421052631578945</v>
      </c>
      <c r="X13" s="6">
        <f>COUNTIF(C12:C49,"&gt;=5")</f>
        <v>15</v>
      </c>
      <c r="Y13" s="6">
        <f>IF(OR(B12:B21=""),"",X13/COUNTA(B12:B49)*100)</f>
        <v>39.473684210526315</v>
      </c>
      <c r="Z13" s="6">
        <f>COUNTIF(C12:C49,"&gt;=8")</f>
        <v>1</v>
      </c>
      <c r="AA13" s="6">
        <f>IF(OR(B12:B21=""),"",Z13/COUNTA(B12:B49)*100)</f>
        <v>2.6315789473684208</v>
      </c>
      <c r="AB13" s="3"/>
      <c r="AC13" s="6">
        <f>COUNTIF(H12:H47,"&lt;=3")</f>
        <v>0</v>
      </c>
      <c r="AD13" s="6">
        <f>IF(OR(B12:B21=""),"",AC13/COUNTA(B12:B47)*100)</f>
        <v>0</v>
      </c>
      <c r="AE13" s="6">
        <f>COUNTIF(H12:H47,"&gt;=5")</f>
        <v>1</v>
      </c>
      <c r="AF13" s="6">
        <f>IF(OR(B12:B21=""),"",AE13/COUNTA(B12:B47)*100)</f>
        <v>2.7777777777777777</v>
      </c>
      <c r="AG13" s="6">
        <f>COUNTIF(H12:H47,"&gt;=8")</f>
        <v>0</v>
      </c>
      <c r="AH13" s="6">
        <f>IF(OR(B12:B21=""),"",AG13/COUNTA(B12:B47)*100)</f>
        <v>0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.5">
      <c r="A14" s="6">
        <v>3</v>
      </c>
      <c r="B14" s="118" t="s">
        <v>305</v>
      </c>
      <c r="C14" s="35">
        <v>5.2</v>
      </c>
      <c r="D14" s="35">
        <v>7</v>
      </c>
      <c r="E14" s="35">
        <v>3.4</v>
      </c>
      <c r="F14" s="35"/>
      <c r="G14" s="35"/>
      <c r="H14" s="35"/>
      <c r="I14" s="9" t="str">
        <f t="shared" si="0"/>
        <v/>
      </c>
      <c r="J14" s="35">
        <v>3.75</v>
      </c>
      <c r="K14" s="35">
        <v>6.75</v>
      </c>
      <c r="L14" s="35">
        <v>5.5</v>
      </c>
      <c r="M14" s="9">
        <f t="shared" si="1"/>
        <v>5.333333333333333</v>
      </c>
      <c r="N14" s="119">
        <v>7.3</v>
      </c>
      <c r="O14" s="120">
        <v>2</v>
      </c>
      <c r="P14" s="12"/>
      <c r="Q14" s="13">
        <f t="shared" si="2"/>
        <v>6.2</v>
      </c>
      <c r="R14" s="37" t="str">
        <f t="shared" si="3"/>
        <v/>
      </c>
      <c r="S14" s="15" t="str">
        <f t="shared" si="4"/>
        <v>Đậu</v>
      </c>
      <c r="T14" s="1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>
      <c r="A15" s="6">
        <v>4</v>
      </c>
      <c r="B15" s="118" t="s">
        <v>306</v>
      </c>
      <c r="C15" s="35">
        <v>6.6</v>
      </c>
      <c r="D15" s="35">
        <v>8</v>
      </c>
      <c r="E15" s="39">
        <v>5.6</v>
      </c>
      <c r="F15" s="39"/>
      <c r="G15" s="39"/>
      <c r="H15" s="35"/>
      <c r="I15" s="9" t="str">
        <f t="shared" si="0"/>
        <v/>
      </c>
      <c r="J15" s="35">
        <v>3.75</v>
      </c>
      <c r="K15" s="35">
        <v>6.5</v>
      </c>
      <c r="L15" s="35">
        <v>7.75</v>
      </c>
      <c r="M15" s="9">
        <f t="shared" si="1"/>
        <v>6</v>
      </c>
      <c r="N15" s="119">
        <v>9</v>
      </c>
      <c r="O15" s="120">
        <v>2</v>
      </c>
      <c r="P15" s="12"/>
      <c r="Q15" s="13">
        <f t="shared" si="2"/>
        <v>7.6</v>
      </c>
      <c r="R15" s="37" t="str">
        <f t="shared" si="3"/>
        <v/>
      </c>
      <c r="S15" s="15" t="str">
        <f t="shared" si="4"/>
        <v>Đậu</v>
      </c>
      <c r="T15" s="16"/>
      <c r="U15" s="3"/>
      <c r="V15" s="164" t="s">
        <v>38</v>
      </c>
      <c r="W15" s="165"/>
      <c r="X15" s="165"/>
      <c r="Y15" s="165"/>
      <c r="Z15" s="165"/>
      <c r="AA15" s="151"/>
      <c r="AB15" s="3"/>
      <c r="AC15" s="164" t="s">
        <v>39</v>
      </c>
      <c r="AD15" s="165"/>
      <c r="AE15" s="165"/>
      <c r="AF15" s="165"/>
      <c r="AG15" s="165"/>
      <c r="AH15" s="151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.5">
      <c r="A16" s="6">
        <v>5</v>
      </c>
      <c r="B16" s="118" t="s">
        <v>307</v>
      </c>
      <c r="C16" s="35">
        <v>6</v>
      </c>
      <c r="D16" s="35">
        <v>7.3</v>
      </c>
      <c r="E16" s="35">
        <v>5.8</v>
      </c>
      <c r="F16" s="35"/>
      <c r="G16" s="35"/>
      <c r="H16" s="35"/>
      <c r="I16" s="9" t="str">
        <f t="shared" si="0"/>
        <v/>
      </c>
      <c r="J16" s="35">
        <v>4.25</v>
      </c>
      <c r="K16" s="35">
        <v>7.25</v>
      </c>
      <c r="L16" s="35">
        <v>7</v>
      </c>
      <c r="M16" s="9">
        <f t="shared" si="1"/>
        <v>6.166666666666667</v>
      </c>
      <c r="N16" s="119">
        <v>8.3000000000000007</v>
      </c>
      <c r="O16" s="120">
        <v>2</v>
      </c>
      <c r="P16" s="12"/>
      <c r="Q16" s="13">
        <f t="shared" si="2"/>
        <v>7.3</v>
      </c>
      <c r="R16" s="37" t="str">
        <f t="shared" si="3"/>
        <v/>
      </c>
      <c r="S16" s="15" t="str">
        <f t="shared" si="4"/>
        <v>Đậu</v>
      </c>
      <c r="T16" s="16"/>
      <c r="U16" s="3"/>
      <c r="V16" s="166" t="s">
        <v>29</v>
      </c>
      <c r="W16" s="151"/>
      <c r="X16" s="150" t="s">
        <v>30</v>
      </c>
      <c r="Y16" s="151"/>
      <c r="Z16" s="152" t="s">
        <v>31</v>
      </c>
      <c r="AA16" s="151"/>
      <c r="AB16" s="3"/>
      <c r="AC16" s="166" t="s">
        <v>29</v>
      </c>
      <c r="AD16" s="151"/>
      <c r="AE16" s="150" t="s">
        <v>30</v>
      </c>
      <c r="AF16" s="151"/>
      <c r="AG16" s="152" t="s">
        <v>31</v>
      </c>
      <c r="AH16" s="151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.5">
      <c r="A17" s="6">
        <v>6</v>
      </c>
      <c r="B17" s="118" t="s">
        <v>308</v>
      </c>
      <c r="C17" s="35">
        <v>5</v>
      </c>
      <c r="D17" s="35">
        <v>7</v>
      </c>
      <c r="E17" s="35">
        <v>2.6</v>
      </c>
      <c r="F17" s="35"/>
      <c r="G17" s="35"/>
      <c r="H17" s="35"/>
      <c r="I17" s="9" t="str">
        <f t="shared" si="0"/>
        <v/>
      </c>
      <c r="J17" s="35">
        <v>3</v>
      </c>
      <c r="K17" s="35">
        <v>5.25</v>
      </c>
      <c r="L17" s="35">
        <v>3.5</v>
      </c>
      <c r="M17" s="9">
        <f t="shared" si="1"/>
        <v>3.9166666666666665</v>
      </c>
      <c r="N17" s="119">
        <v>6.5</v>
      </c>
      <c r="O17" s="120">
        <v>2</v>
      </c>
      <c r="P17" s="12"/>
      <c r="Q17" s="13">
        <f t="shared" si="2"/>
        <v>5.5</v>
      </c>
      <c r="R17" s="37" t="str">
        <f t="shared" si="3"/>
        <v/>
      </c>
      <c r="S17" s="15" t="str">
        <f t="shared" si="4"/>
        <v>Đậu</v>
      </c>
      <c r="T17" s="16"/>
      <c r="U17" s="3"/>
      <c r="V17" s="6" t="s">
        <v>33</v>
      </c>
      <c r="W17" s="6" t="s">
        <v>34</v>
      </c>
      <c r="X17" s="6" t="s">
        <v>33</v>
      </c>
      <c r="Y17" s="6" t="s">
        <v>34</v>
      </c>
      <c r="Z17" s="6" t="s">
        <v>33</v>
      </c>
      <c r="AA17" s="6" t="s">
        <v>34</v>
      </c>
      <c r="AB17" s="3"/>
      <c r="AC17" s="6" t="s">
        <v>33</v>
      </c>
      <c r="AD17" s="6" t="s">
        <v>34</v>
      </c>
      <c r="AE17" s="6" t="s">
        <v>33</v>
      </c>
      <c r="AF17" s="6" t="s">
        <v>34</v>
      </c>
      <c r="AG17" s="6" t="s">
        <v>33</v>
      </c>
      <c r="AH17" s="6" t="s">
        <v>34</v>
      </c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.5">
      <c r="A18" s="6">
        <v>7</v>
      </c>
      <c r="B18" s="118" t="s">
        <v>309</v>
      </c>
      <c r="C18" s="35">
        <v>5.2</v>
      </c>
      <c r="D18" s="35">
        <v>6</v>
      </c>
      <c r="E18" s="35">
        <v>3</v>
      </c>
      <c r="F18" s="35"/>
      <c r="G18" s="35"/>
      <c r="H18" s="35"/>
      <c r="I18" s="9" t="str">
        <f t="shared" si="0"/>
        <v/>
      </c>
      <c r="J18" s="35">
        <v>3.75</v>
      </c>
      <c r="K18" s="35">
        <v>4.75</v>
      </c>
      <c r="L18" s="35">
        <v>6.25</v>
      </c>
      <c r="M18" s="9">
        <f t="shared" si="1"/>
        <v>4.916666666666667</v>
      </c>
      <c r="N18" s="119">
        <v>7.1</v>
      </c>
      <c r="O18" s="120">
        <v>1.5</v>
      </c>
      <c r="P18" s="12"/>
      <c r="Q18" s="13">
        <f t="shared" si="2"/>
        <v>5.7</v>
      </c>
      <c r="R18" s="37" t="str">
        <f t="shared" si="3"/>
        <v/>
      </c>
      <c r="S18" s="15" t="str">
        <f t="shared" si="4"/>
        <v>Đậu</v>
      </c>
      <c r="T18" s="16"/>
      <c r="U18" s="3"/>
      <c r="V18" s="6">
        <f>COUNTIF(D12:D47,"&lt;=3")</f>
        <v>0</v>
      </c>
      <c r="W18" s="6">
        <f>IF(OR(B12:B21=""),"",V18/COUNTA(B12:B47)*100)</f>
        <v>0</v>
      </c>
      <c r="X18" s="6">
        <f>COUNTIF(D12:D47,"&gt;=5")</f>
        <v>32</v>
      </c>
      <c r="Y18" s="6">
        <f>IF(OR(B12:B21=""),"",X18/COUNTA(B12:B47)*100)</f>
        <v>88.888888888888886</v>
      </c>
      <c r="Z18" s="6">
        <f>COUNTIF(D12:D47,"&gt;=8")</f>
        <v>3</v>
      </c>
      <c r="AA18" s="6">
        <f>IF(OR(B12:B21=""),"",Z18/COUNTA(B12:B47)*100)</f>
        <v>8.3333333333333321</v>
      </c>
      <c r="AB18" s="3"/>
      <c r="AC18" s="6">
        <f>COUNTIF(J12:J47,"&lt;=3")</f>
        <v>7</v>
      </c>
      <c r="AD18" s="6">
        <f>IF(OR(B12:B21=""),"",AC18/COUNTA(B12:B47)*100)</f>
        <v>19.444444444444446</v>
      </c>
      <c r="AE18" s="6">
        <f>COUNTIF(J12:J47,"&gt;=5")</f>
        <v>2</v>
      </c>
      <c r="AF18" s="6">
        <f>IF(OR(B12:B21=""),"",AE18/COUNTA(B12:B47)*100)</f>
        <v>5.5555555555555554</v>
      </c>
      <c r="AG18" s="6">
        <f>COUNTIF(J12:J47,"&gt;=8")</f>
        <v>0</v>
      </c>
      <c r="AH18" s="6">
        <f>IF(OR(B12:B21=""),"",AG18/COUNTA(B12:B47)*100)</f>
        <v>0</v>
      </c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.5">
      <c r="A19" s="6">
        <v>8</v>
      </c>
      <c r="B19" s="118" t="s">
        <v>310</v>
      </c>
      <c r="C19" s="35">
        <v>4</v>
      </c>
      <c r="D19" s="35">
        <v>4.3</v>
      </c>
      <c r="E19" s="35">
        <v>4.5999999999999996</v>
      </c>
      <c r="F19" s="35"/>
      <c r="G19" s="35"/>
      <c r="H19" s="35"/>
      <c r="I19" s="9" t="str">
        <f t="shared" si="0"/>
        <v/>
      </c>
      <c r="J19" s="35">
        <v>4</v>
      </c>
      <c r="K19" s="35">
        <v>7.25</v>
      </c>
      <c r="L19" s="35">
        <v>6.75</v>
      </c>
      <c r="M19" s="9">
        <f t="shared" si="1"/>
        <v>6</v>
      </c>
      <c r="N19" s="119">
        <v>7.2</v>
      </c>
      <c r="O19" s="120">
        <v>1.5</v>
      </c>
      <c r="P19" s="12"/>
      <c r="Q19" s="13">
        <f t="shared" si="2"/>
        <v>5.7</v>
      </c>
      <c r="R19" s="37" t="str">
        <f t="shared" si="3"/>
        <v/>
      </c>
      <c r="S19" s="15" t="str">
        <f t="shared" si="4"/>
        <v>Đậu</v>
      </c>
      <c r="T19" s="1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.5">
      <c r="A20" s="6">
        <v>9</v>
      </c>
      <c r="B20" s="118" t="s">
        <v>311</v>
      </c>
      <c r="C20" s="35">
        <v>5</v>
      </c>
      <c r="D20" s="35">
        <v>7.8</v>
      </c>
      <c r="E20" s="35">
        <v>5.4</v>
      </c>
      <c r="F20" s="35"/>
      <c r="G20" s="35"/>
      <c r="H20" s="35"/>
      <c r="I20" s="9" t="str">
        <f t="shared" si="0"/>
        <v/>
      </c>
      <c r="J20" s="35">
        <v>2.75</v>
      </c>
      <c r="K20" s="35">
        <v>6.25</v>
      </c>
      <c r="L20" s="35">
        <v>7</v>
      </c>
      <c r="M20" s="9">
        <f t="shared" si="1"/>
        <v>5.333333333333333</v>
      </c>
      <c r="N20" s="119">
        <v>7.5</v>
      </c>
      <c r="O20" s="120">
        <v>1.5</v>
      </c>
      <c r="P20" s="12"/>
      <c r="Q20" s="13">
        <f t="shared" si="2"/>
        <v>6.6</v>
      </c>
      <c r="R20" s="37" t="str">
        <f t="shared" si="3"/>
        <v/>
      </c>
      <c r="S20" s="15" t="str">
        <f t="shared" si="4"/>
        <v>Đậu</v>
      </c>
      <c r="T20" s="16"/>
      <c r="U20" s="3"/>
      <c r="V20" s="164" t="s">
        <v>45</v>
      </c>
      <c r="W20" s="165"/>
      <c r="X20" s="165"/>
      <c r="Y20" s="165"/>
      <c r="Z20" s="165"/>
      <c r="AA20" s="151"/>
      <c r="AB20" s="3"/>
      <c r="AC20" s="164" t="s">
        <v>46</v>
      </c>
      <c r="AD20" s="165"/>
      <c r="AE20" s="165"/>
      <c r="AF20" s="165"/>
      <c r="AG20" s="165"/>
      <c r="AH20" s="151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customHeight="1">
      <c r="A21" s="6">
        <v>10</v>
      </c>
      <c r="B21" s="118" t="s">
        <v>41</v>
      </c>
      <c r="C21" s="35">
        <v>2.6</v>
      </c>
      <c r="D21" s="35">
        <v>7</v>
      </c>
      <c r="E21" s="35">
        <v>3</v>
      </c>
      <c r="F21" s="35"/>
      <c r="G21" s="35"/>
      <c r="H21" s="35"/>
      <c r="I21" s="9" t="str">
        <f t="shared" si="0"/>
        <v/>
      </c>
      <c r="J21" s="35">
        <v>3.5</v>
      </c>
      <c r="K21" s="35">
        <v>3.5</v>
      </c>
      <c r="L21" s="35">
        <v>5.75</v>
      </c>
      <c r="M21" s="9">
        <f t="shared" si="1"/>
        <v>4.25</v>
      </c>
      <c r="N21" s="119">
        <v>7.3</v>
      </c>
      <c r="O21" s="120">
        <v>1.5</v>
      </c>
      <c r="P21" s="12"/>
      <c r="Q21" s="13">
        <f t="shared" si="2"/>
        <v>5.4</v>
      </c>
      <c r="R21" s="37" t="str">
        <f t="shared" si="3"/>
        <v/>
      </c>
      <c r="S21" s="15" t="str">
        <f t="shared" si="4"/>
        <v>Đậu</v>
      </c>
      <c r="T21" s="16"/>
      <c r="U21" s="3"/>
      <c r="V21" s="166" t="s">
        <v>29</v>
      </c>
      <c r="W21" s="151"/>
      <c r="X21" s="150" t="s">
        <v>30</v>
      </c>
      <c r="Y21" s="151"/>
      <c r="Z21" s="152" t="s">
        <v>31</v>
      </c>
      <c r="AA21" s="151"/>
      <c r="AB21" s="3"/>
      <c r="AC21" s="166" t="s">
        <v>29</v>
      </c>
      <c r="AD21" s="151"/>
      <c r="AE21" s="150" t="s">
        <v>30</v>
      </c>
      <c r="AF21" s="151"/>
      <c r="AG21" s="152" t="s">
        <v>31</v>
      </c>
      <c r="AH21" s="151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customHeight="1">
      <c r="A22" s="6">
        <v>11</v>
      </c>
      <c r="B22" s="118" t="s">
        <v>312</v>
      </c>
      <c r="C22" s="35">
        <v>5</v>
      </c>
      <c r="D22" s="35">
        <v>7.8</v>
      </c>
      <c r="E22" s="35">
        <v>5</v>
      </c>
      <c r="F22" s="35"/>
      <c r="G22" s="35"/>
      <c r="H22" s="35"/>
      <c r="I22" s="9" t="str">
        <f t="shared" si="0"/>
        <v/>
      </c>
      <c r="J22" s="35">
        <v>3.25</v>
      </c>
      <c r="K22" s="35">
        <v>5.75</v>
      </c>
      <c r="L22" s="35">
        <v>7.5</v>
      </c>
      <c r="M22" s="9">
        <f t="shared" si="1"/>
        <v>5.5</v>
      </c>
      <c r="N22" s="119">
        <v>7.7</v>
      </c>
      <c r="O22" s="120">
        <v>2</v>
      </c>
      <c r="P22" s="12"/>
      <c r="Q22" s="13">
        <f t="shared" si="2"/>
        <v>6.7</v>
      </c>
      <c r="R22" s="37" t="str">
        <f t="shared" si="3"/>
        <v/>
      </c>
      <c r="S22" s="15" t="str">
        <f t="shared" si="4"/>
        <v>Đậu</v>
      </c>
      <c r="T22" s="16"/>
      <c r="U22" s="3"/>
      <c r="V22" s="6" t="s">
        <v>33</v>
      </c>
      <c r="W22" s="6" t="s">
        <v>34</v>
      </c>
      <c r="X22" s="6" t="s">
        <v>33</v>
      </c>
      <c r="Y22" s="6" t="s">
        <v>34</v>
      </c>
      <c r="Z22" s="6" t="s">
        <v>33</v>
      </c>
      <c r="AA22" s="6" t="s">
        <v>34</v>
      </c>
      <c r="AB22" s="3"/>
      <c r="AC22" s="6" t="s">
        <v>33</v>
      </c>
      <c r="AD22" s="6" t="s">
        <v>34</v>
      </c>
      <c r="AE22" s="6" t="s">
        <v>33</v>
      </c>
      <c r="AF22" s="6" t="s">
        <v>34</v>
      </c>
      <c r="AG22" s="6" t="s">
        <v>33</v>
      </c>
      <c r="AH22" s="6" t="s">
        <v>34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customHeight="1">
      <c r="A23" s="6">
        <v>12</v>
      </c>
      <c r="B23" s="118" t="s">
        <v>313</v>
      </c>
      <c r="C23" s="35">
        <v>3.8</v>
      </c>
      <c r="D23" s="35">
        <v>7</v>
      </c>
      <c r="E23" s="35">
        <v>3.6</v>
      </c>
      <c r="F23" s="35"/>
      <c r="G23" s="35"/>
      <c r="H23" s="35"/>
      <c r="I23" s="9" t="str">
        <f t="shared" si="0"/>
        <v/>
      </c>
      <c r="J23" s="35">
        <v>3.25</v>
      </c>
      <c r="K23" s="35">
        <v>4.75</v>
      </c>
      <c r="L23" s="35">
        <v>6.75</v>
      </c>
      <c r="M23" s="9">
        <f t="shared" si="1"/>
        <v>4.916666666666667</v>
      </c>
      <c r="N23" s="119">
        <v>7.4</v>
      </c>
      <c r="O23" s="120">
        <v>1.5</v>
      </c>
      <c r="P23" s="12"/>
      <c r="Q23" s="13">
        <f t="shared" si="2"/>
        <v>5.9</v>
      </c>
      <c r="R23" s="37" t="str">
        <f t="shared" si="3"/>
        <v/>
      </c>
      <c r="S23" s="15" t="str">
        <f t="shared" si="4"/>
        <v>Đậu</v>
      </c>
      <c r="T23" s="16"/>
      <c r="U23" s="3"/>
      <c r="V23" s="6">
        <f>COUNTIF(E12:E47,"&lt;=3")</f>
        <v>7</v>
      </c>
      <c r="W23" s="17">
        <f>IF(OR(B12:B26=""),"",V23/COUNTA(B12:B47)*100)</f>
        <v>19.444444444444446</v>
      </c>
      <c r="X23" s="6">
        <f>COUNTIF(E12:E47,"&gt;=5")</f>
        <v>8</v>
      </c>
      <c r="Y23" s="6">
        <f>IF(OR(B12:B26=""),"",X23/COUNTA(B12:B47)*100)</f>
        <v>22.222222222222221</v>
      </c>
      <c r="Z23" s="6">
        <f>COUNTIF(E12:E47,"&gt;=8")</f>
        <v>0</v>
      </c>
      <c r="AA23" s="6">
        <f>IF(OR(B12:B26=""),"",Z23/COUNTA(B12:B47)*100)</f>
        <v>0</v>
      </c>
      <c r="AB23" s="3"/>
      <c r="AC23" s="6">
        <f>COUNTIF(K12:K47,"&lt;=3")</f>
        <v>0</v>
      </c>
      <c r="AD23" s="6">
        <f>IF(OR(B12:B26=""),"",AC23/COUNTA(B12:B47)*100)</f>
        <v>0</v>
      </c>
      <c r="AE23" s="6">
        <f>COUNTIF(K12:K47,"&gt;=5")</f>
        <v>25</v>
      </c>
      <c r="AF23" s="6">
        <f>IF(OR(B12:B26=""),"",AE23/COUNTA(B12:B47)*100)</f>
        <v>69.444444444444443</v>
      </c>
      <c r="AG23" s="6">
        <f>COUNTIF(K12:K47,"&gt;=8")</f>
        <v>0</v>
      </c>
      <c r="AH23" s="6">
        <f>IF(OR(B12:B26=""),"",AG23/COUNTA(B12:B47)*100)</f>
        <v>0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customHeight="1">
      <c r="A24" s="6">
        <v>13</v>
      </c>
      <c r="B24" s="118" t="s">
        <v>314</v>
      </c>
      <c r="C24" s="35">
        <v>3</v>
      </c>
      <c r="D24" s="35">
        <v>6</v>
      </c>
      <c r="E24" s="35">
        <v>3.2</v>
      </c>
      <c r="F24" s="35"/>
      <c r="G24" s="35"/>
      <c r="H24" s="35"/>
      <c r="I24" s="9" t="str">
        <f t="shared" si="0"/>
        <v/>
      </c>
      <c r="J24" s="35">
        <v>7</v>
      </c>
      <c r="K24" s="35">
        <v>7.75</v>
      </c>
      <c r="L24" s="35">
        <v>4.5</v>
      </c>
      <c r="M24" s="9">
        <f t="shared" si="1"/>
        <v>6.416666666666667</v>
      </c>
      <c r="N24" s="119">
        <v>7.4</v>
      </c>
      <c r="O24" s="120">
        <v>1.5</v>
      </c>
      <c r="P24" s="12"/>
      <c r="Q24" s="13">
        <f t="shared" si="2"/>
        <v>5.7</v>
      </c>
      <c r="R24" s="37" t="str">
        <f t="shared" si="3"/>
        <v/>
      </c>
      <c r="S24" s="15" t="str">
        <f t="shared" si="4"/>
        <v>Đậu</v>
      </c>
      <c r="T24" s="1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customHeight="1">
      <c r="A25" s="6">
        <v>14</v>
      </c>
      <c r="B25" s="118" t="s">
        <v>315</v>
      </c>
      <c r="C25" s="35">
        <v>5.2</v>
      </c>
      <c r="D25" s="35">
        <v>8.3000000000000007</v>
      </c>
      <c r="E25" s="35">
        <v>3.2</v>
      </c>
      <c r="F25" s="35"/>
      <c r="G25" s="35"/>
      <c r="H25" s="35"/>
      <c r="I25" s="9" t="str">
        <f t="shared" si="0"/>
        <v/>
      </c>
      <c r="J25" s="35">
        <v>4.25</v>
      </c>
      <c r="K25" s="35">
        <v>5.25</v>
      </c>
      <c r="L25" s="35">
        <v>6</v>
      </c>
      <c r="M25" s="9">
        <f t="shared" si="1"/>
        <v>5.166666666666667</v>
      </c>
      <c r="N25" s="119">
        <v>7.4</v>
      </c>
      <c r="O25" s="120">
        <v>1.5</v>
      </c>
      <c r="P25" s="12"/>
      <c r="Q25" s="13">
        <f t="shared" si="2"/>
        <v>6.3</v>
      </c>
      <c r="R25" s="37" t="str">
        <f t="shared" si="3"/>
        <v/>
      </c>
      <c r="S25" s="15" t="str">
        <f t="shared" si="4"/>
        <v>Đậu</v>
      </c>
      <c r="T25" s="16"/>
      <c r="U25" s="3"/>
      <c r="V25" s="164" t="s">
        <v>52</v>
      </c>
      <c r="W25" s="165"/>
      <c r="X25" s="165"/>
      <c r="Y25" s="165"/>
      <c r="Z25" s="165"/>
      <c r="AA25" s="151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customHeight="1">
      <c r="A26" s="6">
        <v>15</v>
      </c>
      <c r="B26" s="118" t="s">
        <v>316</v>
      </c>
      <c r="C26" s="35">
        <v>4.5999999999999996</v>
      </c>
      <c r="D26" s="35">
        <v>6.3</v>
      </c>
      <c r="E26" s="35">
        <v>3.6</v>
      </c>
      <c r="F26" s="35"/>
      <c r="G26" s="35"/>
      <c r="H26" s="35"/>
      <c r="I26" s="9" t="str">
        <f t="shared" si="0"/>
        <v/>
      </c>
      <c r="J26" s="35">
        <v>4.75</v>
      </c>
      <c r="K26" s="35">
        <v>6.5</v>
      </c>
      <c r="L26" s="35">
        <v>4.75</v>
      </c>
      <c r="M26" s="9">
        <f t="shared" si="1"/>
        <v>5.333333333333333</v>
      </c>
      <c r="N26" s="119">
        <v>7.7</v>
      </c>
      <c r="O26" s="120">
        <v>2</v>
      </c>
      <c r="P26" s="12"/>
      <c r="Q26" s="13">
        <f t="shared" si="2"/>
        <v>6.1</v>
      </c>
      <c r="R26" s="37" t="str">
        <f t="shared" si="3"/>
        <v/>
      </c>
      <c r="S26" s="15" t="str">
        <f t="shared" si="4"/>
        <v>Đậu</v>
      </c>
      <c r="T26" s="16"/>
      <c r="U26" s="3"/>
      <c r="V26" s="166" t="s">
        <v>29</v>
      </c>
      <c r="W26" s="151"/>
      <c r="X26" s="150" t="s">
        <v>30</v>
      </c>
      <c r="Y26" s="151"/>
      <c r="Z26" s="152" t="s">
        <v>31</v>
      </c>
      <c r="AA26" s="151"/>
      <c r="AB26" s="3"/>
      <c r="AC26" s="164" t="s">
        <v>54</v>
      </c>
      <c r="AD26" s="165"/>
      <c r="AE26" s="165"/>
      <c r="AF26" s="165"/>
      <c r="AG26" s="165"/>
      <c r="AH26" s="151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customHeight="1">
      <c r="A27" s="6">
        <v>16</v>
      </c>
      <c r="B27" s="118" t="s">
        <v>317</v>
      </c>
      <c r="C27" s="35">
        <v>4</v>
      </c>
      <c r="D27" s="35">
        <v>6.5</v>
      </c>
      <c r="E27" s="35">
        <v>7</v>
      </c>
      <c r="F27" s="35"/>
      <c r="G27" s="35"/>
      <c r="H27" s="35"/>
      <c r="I27" s="9" t="str">
        <f t="shared" si="0"/>
        <v/>
      </c>
      <c r="J27" s="35">
        <v>4.75</v>
      </c>
      <c r="K27" s="35">
        <v>7.5</v>
      </c>
      <c r="L27" s="35">
        <v>6.25</v>
      </c>
      <c r="M27" s="9">
        <f t="shared" si="1"/>
        <v>6.166666666666667</v>
      </c>
      <c r="N27" s="119">
        <v>7.4</v>
      </c>
      <c r="O27" s="120">
        <v>1.5</v>
      </c>
      <c r="P27" s="12"/>
      <c r="Q27" s="13">
        <f t="shared" si="2"/>
        <v>6.6</v>
      </c>
      <c r="R27" s="37" t="str">
        <f t="shared" si="3"/>
        <v/>
      </c>
      <c r="S27" s="15" t="str">
        <f t="shared" si="4"/>
        <v>Đậu</v>
      </c>
      <c r="T27" s="16"/>
      <c r="U27" s="3"/>
      <c r="V27" s="6" t="s">
        <v>33</v>
      </c>
      <c r="W27" s="6" t="s">
        <v>34</v>
      </c>
      <c r="X27" s="6" t="s">
        <v>33</v>
      </c>
      <c r="Y27" s="6" t="s">
        <v>34</v>
      </c>
      <c r="Z27" s="6" t="s">
        <v>33</v>
      </c>
      <c r="AA27" s="6" t="s">
        <v>34</v>
      </c>
      <c r="AB27" s="3"/>
      <c r="AC27" s="166" t="s">
        <v>29</v>
      </c>
      <c r="AD27" s="151"/>
      <c r="AE27" s="150" t="s">
        <v>30</v>
      </c>
      <c r="AF27" s="151"/>
      <c r="AG27" s="152" t="s">
        <v>31</v>
      </c>
      <c r="AH27" s="151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customHeight="1">
      <c r="A28" s="6">
        <v>17</v>
      </c>
      <c r="B28" s="118" t="s">
        <v>318</v>
      </c>
      <c r="C28" s="35">
        <v>5.8</v>
      </c>
      <c r="D28" s="35">
        <v>7</v>
      </c>
      <c r="E28" s="35">
        <v>4.4000000000000004</v>
      </c>
      <c r="F28" s="35"/>
      <c r="G28" s="35"/>
      <c r="H28" s="35"/>
      <c r="I28" s="9" t="str">
        <f t="shared" si="0"/>
        <v/>
      </c>
      <c r="J28" s="35">
        <v>3.25</v>
      </c>
      <c r="K28" s="35">
        <v>6.5</v>
      </c>
      <c r="L28" s="35">
        <v>7</v>
      </c>
      <c r="M28" s="9">
        <f t="shared" si="1"/>
        <v>5.583333333333333</v>
      </c>
      <c r="N28" s="119">
        <v>6.9</v>
      </c>
      <c r="O28" s="120">
        <v>1.5</v>
      </c>
      <c r="P28" s="12"/>
      <c r="Q28" s="13">
        <f t="shared" si="2"/>
        <v>6.3</v>
      </c>
      <c r="R28" s="37" t="str">
        <f t="shared" si="3"/>
        <v/>
      </c>
      <c r="S28" s="15" t="str">
        <f t="shared" si="4"/>
        <v>Đậu</v>
      </c>
      <c r="T28" s="16"/>
      <c r="U28" s="3"/>
      <c r="V28" s="6">
        <f>COUNTIF(F12:F47,"&lt;=3")</f>
        <v>0</v>
      </c>
      <c r="W28" s="6">
        <f>IF(OR(B12:B29=""),"",V28/COUNTA(B12:B47)*100)</f>
        <v>0</v>
      </c>
      <c r="X28" s="6">
        <f>COUNTIF(F12:F47,"&gt;=5")</f>
        <v>0</v>
      </c>
      <c r="Y28" s="6">
        <f>IF(OR(B12:B29=""),"",X28/COUNTA(B12:B47)*100)</f>
        <v>0</v>
      </c>
      <c r="Z28" s="6">
        <f>COUNTIF(F12:F47,"&gt;=8")</f>
        <v>0</v>
      </c>
      <c r="AA28" s="6">
        <f>IF(OR(B12:B29=""),"",Z28/COUNTA(B12:B47)*100)</f>
        <v>0</v>
      </c>
      <c r="AB28" s="3"/>
      <c r="AC28" s="6" t="s">
        <v>33</v>
      </c>
      <c r="AD28" s="6" t="s">
        <v>34</v>
      </c>
      <c r="AE28" s="6" t="s">
        <v>33</v>
      </c>
      <c r="AF28" s="6" t="s">
        <v>34</v>
      </c>
      <c r="AG28" s="6" t="s">
        <v>33</v>
      </c>
      <c r="AH28" s="6" t="s">
        <v>34</v>
      </c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customHeight="1">
      <c r="A29" s="6">
        <v>18</v>
      </c>
      <c r="B29" s="118" t="s">
        <v>319</v>
      </c>
      <c r="C29" s="35">
        <v>3.6</v>
      </c>
      <c r="D29" s="35">
        <v>3.8</v>
      </c>
      <c r="E29" s="35">
        <v>3.6</v>
      </c>
      <c r="F29" s="35"/>
      <c r="G29" s="35"/>
      <c r="H29" s="35"/>
      <c r="I29" s="9" t="str">
        <f t="shared" si="0"/>
        <v/>
      </c>
      <c r="J29" s="35">
        <v>3</v>
      </c>
      <c r="K29" s="35">
        <v>6.5</v>
      </c>
      <c r="L29" s="35">
        <v>5.75</v>
      </c>
      <c r="M29" s="9">
        <f t="shared" si="1"/>
        <v>5.083333333333333</v>
      </c>
      <c r="N29" s="119">
        <v>7</v>
      </c>
      <c r="O29" s="120">
        <v>1.5</v>
      </c>
      <c r="P29" s="12"/>
      <c r="Q29" s="103">
        <f t="shared" si="2"/>
        <v>5.2</v>
      </c>
      <c r="R29" s="37" t="str">
        <f t="shared" si="3"/>
        <v/>
      </c>
      <c r="S29" s="15" t="str">
        <f t="shared" si="4"/>
        <v>Đậu</v>
      </c>
      <c r="T29" s="16"/>
      <c r="U29" s="3"/>
      <c r="V29" s="3"/>
      <c r="W29" s="3"/>
      <c r="X29" s="3"/>
      <c r="Y29" s="3"/>
      <c r="Z29" s="3"/>
      <c r="AA29" s="3"/>
      <c r="AB29" s="3"/>
      <c r="AC29" s="6">
        <f>COUNTIF(L12:L47,"&lt;=3")</f>
        <v>0</v>
      </c>
      <c r="AD29" s="6">
        <f>IF(OR(B12:B31=""),"",AC29/COUNTA(B12:B47)*100)</f>
        <v>0</v>
      </c>
      <c r="AE29" s="6">
        <f>COUNTIF(L12:L47,"&gt;=5")</f>
        <v>30</v>
      </c>
      <c r="AF29" s="6">
        <f>IF(OR(B12:B31=""),"",AE29/COUNTA(B12:B47)*100)</f>
        <v>83.333333333333343</v>
      </c>
      <c r="AG29" s="6">
        <f>COUNTIF(L12:L47,"&gt;=8")</f>
        <v>0</v>
      </c>
      <c r="AH29" s="6">
        <f>IF(OR(B12:B31=""),"",AG29/COUNTA(B12:B47)*100)</f>
        <v>0</v>
      </c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customHeight="1">
      <c r="A30" s="6">
        <v>19</v>
      </c>
      <c r="B30" s="118" t="s">
        <v>320</v>
      </c>
      <c r="C30" s="35">
        <v>4.4000000000000004</v>
      </c>
      <c r="D30" s="35">
        <v>5.3</v>
      </c>
      <c r="E30" s="35">
        <v>3.8</v>
      </c>
      <c r="F30" s="35"/>
      <c r="G30" s="35"/>
      <c r="H30" s="35"/>
      <c r="I30" s="9" t="str">
        <f t="shared" si="0"/>
        <v/>
      </c>
      <c r="J30" s="35">
        <v>3.5</v>
      </c>
      <c r="K30" s="35">
        <v>5.25</v>
      </c>
      <c r="L30" s="35">
        <v>5.25</v>
      </c>
      <c r="M30" s="9">
        <f t="shared" si="1"/>
        <v>4.666666666666667</v>
      </c>
      <c r="N30" s="119">
        <v>6.8</v>
      </c>
      <c r="O30" s="120">
        <v>1.5</v>
      </c>
      <c r="P30" s="12"/>
      <c r="Q30" s="13">
        <f t="shared" si="2"/>
        <v>5.5</v>
      </c>
      <c r="R30" s="37" t="str">
        <f t="shared" si="3"/>
        <v/>
      </c>
      <c r="S30" s="15" t="str">
        <f t="shared" si="4"/>
        <v>Đậu</v>
      </c>
      <c r="T30" s="16"/>
      <c r="U30" s="3"/>
      <c r="V30" s="164" t="s">
        <v>59</v>
      </c>
      <c r="W30" s="165"/>
      <c r="X30" s="165"/>
      <c r="Y30" s="165"/>
      <c r="Z30" s="165"/>
      <c r="AA30" s="151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5.75" customHeight="1">
      <c r="A31" s="6">
        <v>20</v>
      </c>
      <c r="B31" s="118" t="s">
        <v>321</v>
      </c>
      <c r="C31" s="35">
        <v>3.4</v>
      </c>
      <c r="D31" s="35">
        <v>6.8</v>
      </c>
      <c r="E31" s="35">
        <v>2.8</v>
      </c>
      <c r="F31" s="35"/>
      <c r="G31" s="35"/>
      <c r="H31" s="35"/>
      <c r="I31" s="9" t="str">
        <f t="shared" si="0"/>
        <v/>
      </c>
      <c r="J31" s="35">
        <v>4.5</v>
      </c>
      <c r="K31" s="35">
        <v>6.5</v>
      </c>
      <c r="L31" s="35">
        <v>5.75</v>
      </c>
      <c r="M31" s="9">
        <f t="shared" si="1"/>
        <v>5.583333333333333</v>
      </c>
      <c r="N31" s="119">
        <v>6.5</v>
      </c>
      <c r="O31" s="120">
        <v>2</v>
      </c>
      <c r="P31" s="12"/>
      <c r="Q31" s="13">
        <f t="shared" si="2"/>
        <v>5.6</v>
      </c>
      <c r="R31" s="37" t="str">
        <f t="shared" si="3"/>
        <v/>
      </c>
      <c r="S31" s="15" t="str">
        <f t="shared" si="4"/>
        <v>Đậu</v>
      </c>
      <c r="T31" s="16"/>
      <c r="U31" s="3"/>
      <c r="V31" s="166" t="s">
        <v>29</v>
      </c>
      <c r="W31" s="151"/>
      <c r="X31" s="150" t="s">
        <v>30</v>
      </c>
      <c r="Y31" s="151"/>
      <c r="Z31" s="152" t="s">
        <v>31</v>
      </c>
      <c r="AA31" s="15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5.75" customHeight="1">
      <c r="A32" s="6">
        <v>21</v>
      </c>
      <c r="B32" s="118" t="s">
        <v>283</v>
      </c>
      <c r="C32" s="35">
        <v>4</v>
      </c>
      <c r="D32" s="35">
        <v>6.3</v>
      </c>
      <c r="E32" s="35">
        <v>3.2</v>
      </c>
      <c r="F32" s="35"/>
      <c r="G32" s="35"/>
      <c r="H32" s="35"/>
      <c r="I32" s="9" t="str">
        <f t="shared" si="0"/>
        <v/>
      </c>
      <c r="J32" s="35">
        <v>2.5</v>
      </c>
      <c r="K32" s="35">
        <v>4.25</v>
      </c>
      <c r="L32" s="35">
        <v>5.75</v>
      </c>
      <c r="M32" s="9">
        <f t="shared" si="1"/>
        <v>4.166666666666667</v>
      </c>
      <c r="N32" s="119">
        <v>6.8</v>
      </c>
      <c r="O32" s="120">
        <v>2</v>
      </c>
      <c r="P32" s="12"/>
      <c r="Q32" s="13">
        <f t="shared" si="2"/>
        <v>5.5</v>
      </c>
      <c r="R32" s="37" t="str">
        <f t="shared" si="3"/>
        <v/>
      </c>
      <c r="S32" s="15" t="str">
        <f t="shared" si="4"/>
        <v>Đậu</v>
      </c>
      <c r="T32" s="16"/>
      <c r="U32" s="3"/>
      <c r="V32" s="6" t="s">
        <v>33</v>
      </c>
      <c r="W32" s="6" t="s">
        <v>34</v>
      </c>
      <c r="X32" s="6" t="s">
        <v>33</v>
      </c>
      <c r="Y32" s="6" t="s">
        <v>34</v>
      </c>
      <c r="Z32" s="6" t="s">
        <v>33</v>
      </c>
      <c r="AA32" s="6" t="s">
        <v>34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customHeight="1">
      <c r="A33" s="6">
        <v>22</v>
      </c>
      <c r="B33" s="118" t="s">
        <v>322</v>
      </c>
      <c r="C33" s="35">
        <v>3</v>
      </c>
      <c r="D33" s="35">
        <v>6.5</v>
      </c>
      <c r="E33" s="35">
        <v>3.6</v>
      </c>
      <c r="F33" s="35"/>
      <c r="G33" s="35"/>
      <c r="H33" s="35"/>
      <c r="I33" s="9" t="str">
        <f t="shared" si="0"/>
        <v/>
      </c>
      <c r="J33" s="35">
        <v>3</v>
      </c>
      <c r="K33" s="35">
        <v>4.75</v>
      </c>
      <c r="L33" s="35">
        <v>6</v>
      </c>
      <c r="M33" s="9">
        <f t="shared" si="1"/>
        <v>4.583333333333333</v>
      </c>
      <c r="N33" s="119">
        <v>7.1</v>
      </c>
      <c r="O33" s="120">
        <v>2</v>
      </c>
      <c r="P33" s="12"/>
      <c r="Q33" s="13">
        <f t="shared" si="2"/>
        <v>5.6</v>
      </c>
      <c r="R33" s="37" t="str">
        <f t="shared" si="3"/>
        <v/>
      </c>
      <c r="S33" s="15" t="str">
        <f t="shared" si="4"/>
        <v>Đậu</v>
      </c>
      <c r="T33" s="16"/>
      <c r="U33" s="3"/>
      <c r="V33" s="6">
        <f>COUNTIF(G12:G47,"&lt;=3")</f>
        <v>0</v>
      </c>
      <c r="W33" s="6">
        <f>IF(OR(B12:B35=""),"",V33/COUNTA(B12:B47)*100)</f>
        <v>0</v>
      </c>
      <c r="X33" s="6">
        <f>COUNTIF(G12:G47,"&gt;=5")</f>
        <v>0</v>
      </c>
      <c r="Y33" s="6">
        <f>IF(OR(B12:B35=""),"",X33/COUNTA(B12:B47)*100)</f>
        <v>0</v>
      </c>
      <c r="Z33" s="6">
        <f>COUNTIF(G12:G47,"&gt;=8")</f>
        <v>0</v>
      </c>
      <c r="AA33" s="6">
        <f>IF(OR(B12:B35=""),"",Z33/COUNTA(B12:B47)*100)</f>
        <v>0</v>
      </c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customHeight="1">
      <c r="A34" s="6">
        <v>23</v>
      </c>
      <c r="B34" s="118" t="s">
        <v>323</v>
      </c>
      <c r="C34" s="35">
        <v>5.6</v>
      </c>
      <c r="D34" s="35">
        <v>5.8</v>
      </c>
      <c r="E34" s="35">
        <v>4.4000000000000004</v>
      </c>
      <c r="F34" s="35">
        <v>4.25</v>
      </c>
      <c r="G34" s="35">
        <v>3.25</v>
      </c>
      <c r="H34" s="35">
        <v>4.75</v>
      </c>
      <c r="I34" s="9">
        <f t="shared" si="0"/>
        <v>4.083333333333333</v>
      </c>
      <c r="J34" s="35"/>
      <c r="K34" s="35"/>
      <c r="L34" s="35"/>
      <c r="M34" s="9" t="str">
        <f t="shared" si="1"/>
        <v/>
      </c>
      <c r="N34" s="119">
        <v>7.3</v>
      </c>
      <c r="O34" s="120">
        <v>2</v>
      </c>
      <c r="P34" s="12"/>
      <c r="Q34" s="13">
        <f t="shared" si="2"/>
        <v>6</v>
      </c>
      <c r="R34" s="37" t="str">
        <f t="shared" si="3"/>
        <v>Đậu</v>
      </c>
      <c r="S34" s="15" t="str">
        <f t="shared" si="4"/>
        <v/>
      </c>
      <c r="T34" s="1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customHeight="1">
      <c r="A35" s="6">
        <v>24</v>
      </c>
      <c r="B35" s="118" t="s">
        <v>324</v>
      </c>
      <c r="C35" s="35">
        <v>4.5999999999999996</v>
      </c>
      <c r="D35" s="35">
        <v>6.5</v>
      </c>
      <c r="E35" s="35">
        <v>3.8</v>
      </c>
      <c r="F35" s="35"/>
      <c r="G35" s="35"/>
      <c r="H35" s="35"/>
      <c r="I35" s="9" t="str">
        <f t="shared" si="0"/>
        <v/>
      </c>
      <c r="J35" s="35">
        <v>3.5</v>
      </c>
      <c r="K35" s="35">
        <v>5.75</v>
      </c>
      <c r="L35" s="35">
        <v>5.75</v>
      </c>
      <c r="M35" s="9">
        <f t="shared" si="1"/>
        <v>5</v>
      </c>
      <c r="N35" s="119">
        <v>8</v>
      </c>
      <c r="O35" s="120">
        <v>2</v>
      </c>
      <c r="P35" s="12"/>
      <c r="Q35" s="13">
        <f t="shared" si="2"/>
        <v>6.2</v>
      </c>
      <c r="R35" s="37" t="str">
        <f t="shared" si="3"/>
        <v/>
      </c>
      <c r="S35" s="15" t="str">
        <f t="shared" si="4"/>
        <v>Đậu</v>
      </c>
      <c r="T35" s="1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customHeight="1">
      <c r="A36" s="6">
        <v>25</v>
      </c>
      <c r="B36" s="118" t="s">
        <v>325</v>
      </c>
      <c r="C36" s="35">
        <v>3.6</v>
      </c>
      <c r="D36" s="35">
        <v>7</v>
      </c>
      <c r="E36" s="35">
        <v>4.2</v>
      </c>
      <c r="F36" s="35"/>
      <c r="G36" s="35"/>
      <c r="H36" s="35"/>
      <c r="I36" s="9" t="str">
        <f t="shared" si="0"/>
        <v/>
      </c>
      <c r="J36" s="35">
        <v>3.75</v>
      </c>
      <c r="K36" s="35">
        <v>6.75</v>
      </c>
      <c r="L36" s="35">
        <v>6.75</v>
      </c>
      <c r="M36" s="9">
        <f t="shared" si="1"/>
        <v>5.75</v>
      </c>
      <c r="N36" s="119">
        <v>7.4</v>
      </c>
      <c r="O36" s="120">
        <v>2</v>
      </c>
      <c r="P36" s="12"/>
      <c r="Q36" s="13">
        <f t="shared" si="2"/>
        <v>6.2</v>
      </c>
      <c r="R36" s="37" t="str">
        <f t="shared" si="3"/>
        <v/>
      </c>
      <c r="S36" s="15" t="str">
        <f t="shared" si="4"/>
        <v>Đậu</v>
      </c>
      <c r="T36" s="16"/>
      <c r="U36" s="3"/>
      <c r="V36" s="3"/>
      <c r="W36" s="167" t="s">
        <v>66</v>
      </c>
      <c r="X36" s="151"/>
      <c r="Y36" s="168" t="s">
        <v>67</v>
      </c>
      <c r="Z36" s="151"/>
      <c r="AA36" s="169" t="s">
        <v>68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5.75" customHeight="1">
      <c r="A37" s="6">
        <v>26</v>
      </c>
      <c r="B37" s="118" t="s">
        <v>326</v>
      </c>
      <c r="C37" s="35">
        <v>3</v>
      </c>
      <c r="D37" s="35">
        <v>4.8</v>
      </c>
      <c r="E37" s="35">
        <v>2.8</v>
      </c>
      <c r="F37" s="35"/>
      <c r="G37" s="35"/>
      <c r="H37" s="35"/>
      <c r="I37" s="9" t="str">
        <f t="shared" si="0"/>
        <v/>
      </c>
      <c r="J37" s="35">
        <v>4.25</v>
      </c>
      <c r="K37" s="35">
        <v>3.75</v>
      </c>
      <c r="L37" s="35">
        <v>5.5</v>
      </c>
      <c r="M37" s="9">
        <f t="shared" si="1"/>
        <v>4.5</v>
      </c>
      <c r="N37" s="119">
        <v>6.2</v>
      </c>
      <c r="O37" s="120">
        <v>1.5</v>
      </c>
      <c r="P37" s="12"/>
      <c r="Q37" s="103">
        <f t="shared" si="2"/>
        <v>4.8</v>
      </c>
      <c r="R37" s="77" t="str">
        <f t="shared" si="3"/>
        <v/>
      </c>
      <c r="S37" s="78" t="str">
        <f t="shared" si="4"/>
        <v>Hỏng</v>
      </c>
      <c r="T37" s="16"/>
      <c r="U37" s="3"/>
      <c r="V37" s="3"/>
      <c r="W37" s="19" t="s">
        <v>70</v>
      </c>
      <c r="X37" s="20" t="s">
        <v>71</v>
      </c>
      <c r="Y37" s="21" t="s">
        <v>70</v>
      </c>
      <c r="Z37" s="22" t="s">
        <v>71</v>
      </c>
      <c r="AA37" s="21" t="s">
        <v>70</v>
      </c>
      <c r="AB37" s="22" t="s">
        <v>71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5.75" customHeight="1">
      <c r="A38" s="6">
        <v>27</v>
      </c>
      <c r="B38" s="118" t="s">
        <v>327</v>
      </c>
      <c r="C38" s="35">
        <v>7</v>
      </c>
      <c r="D38" s="35">
        <v>7.5</v>
      </c>
      <c r="E38" s="35">
        <v>5.8</v>
      </c>
      <c r="F38" s="35"/>
      <c r="G38" s="35"/>
      <c r="H38" s="35"/>
      <c r="I38" s="9" t="str">
        <f t="shared" si="0"/>
        <v/>
      </c>
      <c r="J38" s="35">
        <v>3.5</v>
      </c>
      <c r="K38" s="35">
        <v>6.25</v>
      </c>
      <c r="L38" s="35">
        <v>7.25</v>
      </c>
      <c r="M38" s="9">
        <f t="shared" si="1"/>
        <v>5.666666666666667</v>
      </c>
      <c r="N38" s="119">
        <v>8.5</v>
      </c>
      <c r="O38" s="120">
        <v>2</v>
      </c>
      <c r="P38" s="12"/>
      <c r="Q38" s="13">
        <f t="shared" si="2"/>
        <v>7.4</v>
      </c>
      <c r="R38" s="37" t="str">
        <f t="shared" si="3"/>
        <v/>
      </c>
      <c r="S38" s="15" t="str">
        <f t="shared" si="4"/>
        <v>Đậu</v>
      </c>
      <c r="T38" s="16"/>
      <c r="U38" s="3"/>
      <c r="V38" s="3"/>
      <c r="W38" s="23">
        <f>COUNTIF(R12:R47,"Đậu")</f>
        <v>2</v>
      </c>
      <c r="X38" s="23">
        <f>COUNTIF(R12:R47,"Hỏng")</f>
        <v>0</v>
      </c>
      <c r="Y38" s="23">
        <f>COUNTIF(S12:S47,"Đậu")</f>
        <v>32</v>
      </c>
      <c r="Z38" s="23">
        <f>COUNTIF(S12:S47,"Hỏng")</f>
        <v>2</v>
      </c>
      <c r="AA38" s="24">
        <f t="shared" ref="AA38:AB38" si="5">SUM(W38,Y38)</f>
        <v>34</v>
      </c>
      <c r="AB38" s="24">
        <f t="shared" si="5"/>
        <v>2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15.75" customHeight="1">
      <c r="A39" s="6">
        <v>28</v>
      </c>
      <c r="B39" s="118" t="s">
        <v>328</v>
      </c>
      <c r="C39" s="25">
        <v>3.8</v>
      </c>
      <c r="D39" s="25">
        <v>7.8</v>
      </c>
      <c r="E39" s="25">
        <v>4.5999999999999996</v>
      </c>
      <c r="F39" s="25"/>
      <c r="G39" s="25"/>
      <c r="H39" s="25"/>
      <c r="I39" s="26" t="str">
        <f t="shared" si="0"/>
        <v/>
      </c>
      <c r="J39" s="25">
        <v>3.75</v>
      </c>
      <c r="K39" s="25">
        <v>6.75</v>
      </c>
      <c r="L39" s="25">
        <v>6.5</v>
      </c>
      <c r="M39" s="26">
        <f t="shared" si="1"/>
        <v>5.666666666666667</v>
      </c>
      <c r="N39" s="119">
        <v>7.3</v>
      </c>
      <c r="O39" s="120">
        <v>1.5</v>
      </c>
      <c r="P39" s="27"/>
      <c r="Q39" s="47">
        <f t="shared" si="2"/>
        <v>6.3</v>
      </c>
      <c r="R39" s="37" t="str">
        <f t="shared" si="3"/>
        <v/>
      </c>
      <c r="S39" s="15" t="str">
        <f t="shared" si="4"/>
        <v>Đậu</v>
      </c>
      <c r="T39" s="1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customHeight="1">
      <c r="A40" s="6">
        <v>29</v>
      </c>
      <c r="B40" s="118" t="s">
        <v>329</v>
      </c>
      <c r="C40" s="25">
        <v>4.5999999999999996</v>
      </c>
      <c r="D40" s="25">
        <v>6.3</v>
      </c>
      <c r="E40" s="25">
        <v>4</v>
      </c>
      <c r="F40" s="25"/>
      <c r="G40" s="25"/>
      <c r="H40" s="25"/>
      <c r="I40" s="26" t="str">
        <f t="shared" si="0"/>
        <v/>
      </c>
      <c r="J40" s="25">
        <v>3.25</v>
      </c>
      <c r="K40" s="25">
        <v>5.75</v>
      </c>
      <c r="L40" s="25">
        <v>6.5</v>
      </c>
      <c r="M40" s="26">
        <f t="shared" si="1"/>
        <v>5.166666666666667</v>
      </c>
      <c r="N40" s="119">
        <v>7.9</v>
      </c>
      <c r="O40" s="120">
        <v>1.5</v>
      </c>
      <c r="P40" s="27"/>
      <c r="Q40" s="47">
        <f t="shared" si="2"/>
        <v>6.1</v>
      </c>
      <c r="R40" s="37" t="str">
        <f t="shared" si="3"/>
        <v/>
      </c>
      <c r="S40" s="15" t="str">
        <f t="shared" si="4"/>
        <v>Đậu</v>
      </c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customHeight="1">
      <c r="A41" s="6">
        <v>30</v>
      </c>
      <c r="B41" s="118" t="s">
        <v>330</v>
      </c>
      <c r="C41" s="25">
        <v>5.4</v>
      </c>
      <c r="D41" s="25">
        <v>6.8</v>
      </c>
      <c r="E41" s="25">
        <v>4</v>
      </c>
      <c r="F41" s="25">
        <v>4.75</v>
      </c>
      <c r="G41" s="25">
        <v>4.25</v>
      </c>
      <c r="H41" s="25">
        <v>5.25</v>
      </c>
      <c r="I41" s="26">
        <f t="shared" si="0"/>
        <v>4.75</v>
      </c>
      <c r="J41" s="25"/>
      <c r="K41" s="25"/>
      <c r="L41" s="25"/>
      <c r="M41" s="26" t="str">
        <f t="shared" si="1"/>
        <v/>
      </c>
      <c r="N41" s="119">
        <v>7.1</v>
      </c>
      <c r="O41" s="120">
        <v>2</v>
      </c>
      <c r="P41" s="27"/>
      <c r="Q41" s="47">
        <f t="shared" si="2"/>
        <v>6.1</v>
      </c>
      <c r="R41" s="37" t="str">
        <f t="shared" si="3"/>
        <v>Đậu</v>
      </c>
      <c r="S41" s="15" t="str">
        <f t="shared" si="4"/>
        <v/>
      </c>
      <c r="T41" s="1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customHeight="1">
      <c r="A42" s="6">
        <v>31</v>
      </c>
      <c r="B42" s="118" t="s">
        <v>331</v>
      </c>
      <c r="C42" s="25">
        <v>4.5999999999999996</v>
      </c>
      <c r="D42" s="25">
        <v>7</v>
      </c>
      <c r="E42" s="25">
        <v>2</v>
      </c>
      <c r="F42" s="25"/>
      <c r="G42" s="25"/>
      <c r="H42" s="25"/>
      <c r="I42" s="26" t="str">
        <f t="shared" si="0"/>
        <v/>
      </c>
      <c r="J42" s="25">
        <v>3.25</v>
      </c>
      <c r="K42" s="25">
        <v>3.75</v>
      </c>
      <c r="L42" s="25">
        <v>6.25</v>
      </c>
      <c r="M42" s="26">
        <f t="shared" si="1"/>
        <v>4.416666666666667</v>
      </c>
      <c r="N42" s="119">
        <v>6.9</v>
      </c>
      <c r="O42" s="120">
        <v>2</v>
      </c>
      <c r="P42" s="27"/>
      <c r="Q42" s="47">
        <f t="shared" si="2"/>
        <v>5.6</v>
      </c>
      <c r="R42" s="37" t="str">
        <f t="shared" si="3"/>
        <v/>
      </c>
      <c r="S42" s="15" t="str">
        <f t="shared" si="4"/>
        <v>Đậu</v>
      </c>
      <c r="T42" s="1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" customHeight="1">
      <c r="A43" s="6">
        <v>32</v>
      </c>
      <c r="B43" s="118" t="s">
        <v>332</v>
      </c>
      <c r="C43" s="25">
        <v>2.8</v>
      </c>
      <c r="D43" s="25">
        <v>5.3</v>
      </c>
      <c r="E43" s="25">
        <v>2</v>
      </c>
      <c r="F43" s="25"/>
      <c r="G43" s="25"/>
      <c r="H43" s="25"/>
      <c r="I43" s="26" t="str">
        <f t="shared" si="0"/>
        <v/>
      </c>
      <c r="J43" s="25">
        <v>1.5</v>
      </c>
      <c r="K43" s="25">
        <v>5.75</v>
      </c>
      <c r="L43" s="25">
        <v>6.5</v>
      </c>
      <c r="M43" s="26">
        <f t="shared" si="1"/>
        <v>4.583333333333333</v>
      </c>
      <c r="N43" s="119">
        <v>6.8</v>
      </c>
      <c r="O43" s="120">
        <v>2</v>
      </c>
      <c r="P43" s="27"/>
      <c r="Q43" s="47">
        <f t="shared" si="2"/>
        <v>5</v>
      </c>
      <c r="R43" s="37" t="str">
        <f t="shared" si="3"/>
        <v/>
      </c>
      <c r="S43" s="15" t="str">
        <f t="shared" si="4"/>
        <v>Đậu</v>
      </c>
      <c r="T43" s="1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15.75" customHeight="1">
      <c r="A44" s="6">
        <v>33</v>
      </c>
      <c r="B44" s="118" t="s">
        <v>333</v>
      </c>
      <c r="C44" s="25">
        <v>1.8</v>
      </c>
      <c r="D44" s="25">
        <v>4.5</v>
      </c>
      <c r="E44" s="25">
        <v>3.2</v>
      </c>
      <c r="F44" s="25"/>
      <c r="G44" s="25"/>
      <c r="H44" s="25"/>
      <c r="I44" s="26" t="str">
        <f t="shared" si="0"/>
        <v/>
      </c>
      <c r="J44" s="25">
        <v>3</v>
      </c>
      <c r="K44" s="25">
        <v>4</v>
      </c>
      <c r="L44" s="25">
        <v>4.5</v>
      </c>
      <c r="M44" s="26">
        <f t="shared" si="1"/>
        <v>3.8333333333333335</v>
      </c>
      <c r="N44" s="119">
        <v>6.8</v>
      </c>
      <c r="O44" s="120">
        <v>2</v>
      </c>
      <c r="P44" s="27"/>
      <c r="Q44" s="121">
        <f t="shared" si="2"/>
        <v>4.7</v>
      </c>
      <c r="R44" s="77" t="str">
        <f t="shared" si="3"/>
        <v/>
      </c>
      <c r="S44" s="78" t="str">
        <f t="shared" si="4"/>
        <v>Hỏng</v>
      </c>
      <c r="T44" s="16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5.75" customHeight="1">
      <c r="A45" s="6">
        <v>34</v>
      </c>
      <c r="B45" s="118" t="s">
        <v>334</v>
      </c>
      <c r="C45" s="25">
        <v>4.5999999999999996</v>
      </c>
      <c r="D45" s="25">
        <v>6.5</v>
      </c>
      <c r="E45" s="25">
        <v>3.8</v>
      </c>
      <c r="F45" s="25"/>
      <c r="G45" s="25"/>
      <c r="H45" s="25"/>
      <c r="I45" s="26" t="str">
        <f t="shared" si="0"/>
        <v/>
      </c>
      <c r="J45" s="25">
        <v>4.75</v>
      </c>
      <c r="K45" s="25">
        <v>6</v>
      </c>
      <c r="L45" s="25">
        <v>7</v>
      </c>
      <c r="M45" s="26">
        <f t="shared" si="1"/>
        <v>5.916666666666667</v>
      </c>
      <c r="N45" s="119">
        <v>7.2</v>
      </c>
      <c r="O45" s="120">
        <v>2</v>
      </c>
      <c r="P45" s="27"/>
      <c r="Q45" s="47">
        <f t="shared" si="2"/>
        <v>6.2</v>
      </c>
      <c r="R45" s="37" t="str">
        <f t="shared" si="3"/>
        <v/>
      </c>
      <c r="S45" s="15" t="str">
        <f t="shared" si="4"/>
        <v>Đậu</v>
      </c>
      <c r="T45" s="1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5.75" customHeight="1">
      <c r="A46" s="6">
        <v>35</v>
      </c>
      <c r="B46" s="118" t="s">
        <v>335</v>
      </c>
      <c r="C46" s="25">
        <v>3.4</v>
      </c>
      <c r="D46" s="25">
        <v>5.8</v>
      </c>
      <c r="E46" s="25">
        <v>3.2</v>
      </c>
      <c r="F46" s="25"/>
      <c r="G46" s="25"/>
      <c r="H46" s="25"/>
      <c r="I46" s="26" t="str">
        <f t="shared" si="0"/>
        <v/>
      </c>
      <c r="J46" s="25">
        <v>3.5</v>
      </c>
      <c r="K46" s="25">
        <v>4.25</v>
      </c>
      <c r="L46" s="25">
        <v>5</v>
      </c>
      <c r="M46" s="26">
        <f t="shared" si="1"/>
        <v>4.25</v>
      </c>
      <c r="N46" s="119">
        <v>6.7</v>
      </c>
      <c r="O46" s="120">
        <v>2</v>
      </c>
      <c r="P46" s="16"/>
      <c r="Q46" s="121">
        <f t="shared" si="2"/>
        <v>5.3</v>
      </c>
      <c r="R46" s="37" t="str">
        <f t="shared" si="3"/>
        <v/>
      </c>
      <c r="S46" s="15" t="str">
        <f t="shared" si="4"/>
        <v>Đậu</v>
      </c>
      <c r="T46" s="45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5.75" customHeight="1">
      <c r="A47" s="6">
        <v>36</v>
      </c>
      <c r="B47" s="118" t="s">
        <v>336</v>
      </c>
      <c r="C47" s="25">
        <v>8</v>
      </c>
      <c r="D47" s="25">
        <v>6.5</v>
      </c>
      <c r="E47" s="25">
        <v>7.6</v>
      </c>
      <c r="F47" s="25"/>
      <c r="G47" s="25"/>
      <c r="H47" s="25"/>
      <c r="I47" s="26" t="str">
        <f t="shared" si="0"/>
        <v/>
      </c>
      <c r="J47" s="25">
        <v>5.25</v>
      </c>
      <c r="K47" s="25">
        <v>7.75</v>
      </c>
      <c r="L47" s="25">
        <v>7</v>
      </c>
      <c r="M47" s="26">
        <f t="shared" si="1"/>
        <v>6.666666666666667</v>
      </c>
      <c r="N47" s="119">
        <v>8.6999999999999993</v>
      </c>
      <c r="O47" s="120">
        <v>2</v>
      </c>
      <c r="P47" s="16"/>
      <c r="Q47" s="47">
        <f t="shared" si="2"/>
        <v>8</v>
      </c>
      <c r="R47" s="37" t="str">
        <f t="shared" si="3"/>
        <v/>
      </c>
      <c r="S47" s="15" t="str">
        <f t="shared" si="4"/>
        <v>Đậu</v>
      </c>
      <c r="T47" s="45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5.75" customHeight="1">
      <c r="A48" s="6">
        <v>37</v>
      </c>
      <c r="B48" s="116" t="s">
        <v>337</v>
      </c>
      <c r="C48" s="25">
        <v>4.2</v>
      </c>
      <c r="D48" s="25">
        <v>6</v>
      </c>
      <c r="E48" s="25">
        <v>5.4</v>
      </c>
      <c r="F48" s="25"/>
      <c r="G48" s="25"/>
      <c r="H48" s="25"/>
      <c r="I48" s="26" t="str">
        <f t="shared" si="0"/>
        <v/>
      </c>
      <c r="J48" s="25">
        <v>2.75</v>
      </c>
      <c r="K48" s="25">
        <v>6.25</v>
      </c>
      <c r="L48" s="25">
        <v>6.5</v>
      </c>
      <c r="M48" s="26">
        <f t="shared" si="1"/>
        <v>5.166666666666667</v>
      </c>
      <c r="N48" s="122">
        <v>7.2</v>
      </c>
      <c r="O48" s="117">
        <v>2</v>
      </c>
      <c r="P48" s="53"/>
      <c r="Q48" s="47">
        <f t="shared" si="2"/>
        <v>6.1</v>
      </c>
      <c r="R48" s="37" t="str">
        <f t="shared" si="3"/>
        <v/>
      </c>
      <c r="S48" s="15" t="str">
        <f t="shared" si="4"/>
        <v>Đậu</v>
      </c>
      <c r="T48" s="53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1:44" ht="15.75" customHeight="1">
      <c r="A49" s="6">
        <v>38</v>
      </c>
      <c r="B49" s="116" t="s">
        <v>338</v>
      </c>
      <c r="C49" s="25">
        <v>2.8</v>
      </c>
      <c r="D49" s="25">
        <v>2.8</v>
      </c>
      <c r="E49" s="25">
        <v>3.4</v>
      </c>
      <c r="F49" s="25"/>
      <c r="G49" s="25"/>
      <c r="H49" s="25"/>
      <c r="I49" s="26" t="str">
        <f t="shared" si="0"/>
        <v/>
      </c>
      <c r="J49" s="25">
        <v>3.75</v>
      </c>
      <c r="K49" s="25">
        <v>4</v>
      </c>
      <c r="L49" s="25">
        <v>5</v>
      </c>
      <c r="M49" s="26">
        <f t="shared" si="1"/>
        <v>4.25</v>
      </c>
      <c r="N49" s="122">
        <v>7.3</v>
      </c>
      <c r="O49" s="117">
        <v>2</v>
      </c>
      <c r="P49" s="16"/>
      <c r="Q49" s="121">
        <f t="shared" si="2"/>
        <v>4.9000000000000004</v>
      </c>
      <c r="R49" s="77" t="str">
        <f t="shared" si="3"/>
        <v/>
      </c>
      <c r="S49" s="78" t="str">
        <f t="shared" si="4"/>
        <v>Hỏng</v>
      </c>
      <c r="T49" s="16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5.75" customHeight="1">
      <c r="A50" s="3"/>
      <c r="B50" s="5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5.75" customHeight="1">
      <c r="A51" s="3"/>
      <c r="B51" s="5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5.75" customHeight="1">
      <c r="A52" s="3"/>
      <c r="B52" s="5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customHeight="1">
      <c r="A53" s="3"/>
      <c r="B53" s="5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customHeight="1">
      <c r="A54" s="3"/>
      <c r="B54" s="5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5.75" customHeight="1">
      <c r="A55" s="3"/>
      <c r="B55" s="5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5.75" customHeight="1">
      <c r="A56" s="3"/>
      <c r="B56" s="5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5.75" customHeight="1">
      <c r="A57" s="3"/>
      <c r="B57" s="5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5.75" customHeight="1">
      <c r="A58" s="3"/>
      <c r="B58" s="5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5.75" customHeight="1">
      <c r="A59" s="3"/>
      <c r="B59" s="5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5.75" customHeight="1">
      <c r="A60" s="3"/>
      <c r="B60" s="5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5.75" customHeight="1">
      <c r="A61" s="3"/>
      <c r="B61" s="5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5.75" customHeight="1">
      <c r="A62" s="3"/>
      <c r="B62" s="5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5.75" customHeight="1">
      <c r="A63" s="3"/>
      <c r="B63" s="5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5.75" customHeight="1">
      <c r="A64" s="3"/>
      <c r="B64" s="5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5.75" customHeight="1">
      <c r="A65" s="3"/>
      <c r="B65" s="5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ht="15.75" customHeight="1">
      <c r="A66" s="3"/>
      <c r="B66" s="5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ht="15.75" customHeight="1">
      <c r="A67" s="3"/>
      <c r="B67" s="5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ht="15.75" customHeight="1">
      <c r="A68" s="3"/>
      <c r="B68" s="5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ht="15.75" customHeight="1">
      <c r="A69" s="3"/>
      <c r="B69" s="5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ht="15.75" customHeight="1">
      <c r="A70" s="3"/>
      <c r="B70" s="5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ht="15.75" customHeight="1">
      <c r="A71" s="3"/>
      <c r="B71" s="5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ht="15.75" customHeight="1">
      <c r="A72" s="3"/>
      <c r="B72" s="5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ht="15.75" customHeight="1">
      <c r="A73" s="3"/>
      <c r="B73" s="5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ht="15.75" customHeight="1">
      <c r="A74" s="3"/>
      <c r="B74" s="5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ht="15.75" customHeight="1">
      <c r="A75" s="3"/>
      <c r="B75" s="5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ht="15.75" customHeight="1">
      <c r="A76" s="3"/>
      <c r="B76" s="5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ht="15.75" customHeight="1">
      <c r="A77" s="3"/>
      <c r="B77" s="5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ht="15.75" customHeight="1">
      <c r="A78" s="3"/>
      <c r="B78" s="5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ht="15.75" customHeight="1">
      <c r="A79" s="3"/>
      <c r="B79" s="5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ht="15.75" customHeight="1">
      <c r="A80" s="3"/>
      <c r="B80" s="5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ht="15.75" customHeight="1">
      <c r="A81" s="3"/>
      <c r="B81" s="5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ht="15.75" customHeight="1">
      <c r="A82" s="3"/>
      <c r="B82" s="5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ht="15.75" customHeight="1">
      <c r="A83" s="3"/>
      <c r="B83" s="5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ht="15.75" customHeight="1">
      <c r="A84" s="3"/>
      <c r="B84" s="5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ht="15.75" customHeight="1">
      <c r="A85" s="3"/>
      <c r="B85" s="5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ht="15.75" customHeight="1">
      <c r="A86" s="3"/>
      <c r="B86" s="5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ht="15.75" customHeight="1">
      <c r="A87" s="3"/>
      <c r="B87" s="5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ht="15.75" customHeight="1">
      <c r="A88" s="3"/>
      <c r="B88" s="5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ht="15.75" customHeight="1">
      <c r="A89" s="3"/>
      <c r="B89" s="5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ht="15.75" customHeight="1">
      <c r="A90" s="3"/>
      <c r="B90" s="5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ht="15.75" customHeight="1">
      <c r="A91" s="3"/>
      <c r="B91" s="5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ht="15.75" customHeight="1">
      <c r="A92" s="3"/>
      <c r="B92" s="5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ht="15.75" customHeight="1">
      <c r="A93" s="3"/>
      <c r="B93" s="5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ht="15.75" customHeight="1">
      <c r="A94" s="3"/>
      <c r="B94" s="5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ht="15.75" customHeight="1">
      <c r="A95" s="3"/>
      <c r="B95" s="5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ht="15.75" customHeight="1">
      <c r="A96" s="3"/>
      <c r="B96" s="5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ht="15.75" customHeight="1">
      <c r="A97" s="3"/>
      <c r="B97" s="5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ht="15.75" customHeight="1">
      <c r="A98" s="3"/>
      <c r="B98" s="5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ht="15.75" customHeight="1">
      <c r="A99" s="3"/>
      <c r="B99" s="5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ht="15.75" customHeight="1">
      <c r="A100" s="3"/>
      <c r="B100" s="5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ht="15.75" customHeight="1">
      <c r="A101" s="3"/>
      <c r="B101" s="5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ht="15.75" customHeight="1">
      <c r="A102" s="3"/>
      <c r="B102" s="5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ht="15.75" customHeight="1">
      <c r="A103" s="3"/>
      <c r="B103" s="5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1:44" ht="15.75" customHeight="1">
      <c r="A104" s="3"/>
      <c r="B104" s="5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5.75" customHeight="1">
      <c r="A105" s="3"/>
      <c r="B105" s="5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5.75" customHeight="1">
      <c r="A106" s="3"/>
      <c r="B106" s="5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5.75" customHeight="1">
      <c r="A107" s="3"/>
      <c r="B107" s="5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5.75" customHeight="1">
      <c r="A108" s="3"/>
      <c r="B108" s="5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5.75" customHeight="1">
      <c r="A109" s="3"/>
      <c r="B109" s="5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5.75" customHeight="1">
      <c r="A110" s="3"/>
      <c r="B110" s="5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5.75" customHeight="1">
      <c r="A111" s="3"/>
      <c r="B111" s="5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5.75" customHeight="1">
      <c r="A112" s="3"/>
      <c r="B112" s="5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1:44" ht="15.75" customHeight="1">
      <c r="A113" s="3"/>
      <c r="B113" s="5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5.75" customHeight="1">
      <c r="A114" s="3"/>
      <c r="B114" s="5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ht="15.75" customHeight="1">
      <c r="A115" s="3"/>
      <c r="B115" s="5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ht="15.75" customHeight="1">
      <c r="A116" s="3"/>
      <c r="B116" s="5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ht="15.75" customHeight="1">
      <c r="A117" s="3"/>
      <c r="B117" s="5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ht="15.75" customHeight="1">
      <c r="A118" s="3"/>
      <c r="B118" s="5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ht="15.75" customHeight="1">
      <c r="A119" s="3"/>
      <c r="B119" s="5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ht="15.75" customHeight="1">
      <c r="A120" s="3"/>
      <c r="B120" s="5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ht="15.75" customHeight="1">
      <c r="A121" s="3"/>
      <c r="B121" s="5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ht="15.75" customHeight="1">
      <c r="A122" s="3"/>
      <c r="B122" s="5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ht="15.75" customHeight="1">
      <c r="A123" s="3"/>
      <c r="B123" s="5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ht="15.75" customHeight="1">
      <c r="A124" s="3"/>
      <c r="B124" s="5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ht="15.75" customHeight="1">
      <c r="A125" s="3"/>
      <c r="B125" s="5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ht="15.75" customHeight="1">
      <c r="A126" s="3"/>
      <c r="B126" s="5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ht="15.75" customHeight="1">
      <c r="A127" s="3"/>
      <c r="B127" s="5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ht="15.75" customHeight="1">
      <c r="A128" s="3"/>
      <c r="B128" s="5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ht="15.75" customHeight="1">
      <c r="A129" s="3"/>
      <c r="B129" s="5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ht="15.75" customHeight="1">
      <c r="A130" s="3"/>
      <c r="B130" s="5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ht="15.75" customHeight="1">
      <c r="A131" s="3"/>
      <c r="B131" s="5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ht="15.75" customHeight="1">
      <c r="A132" s="3"/>
      <c r="B132" s="5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ht="15.75" customHeight="1">
      <c r="A133" s="3"/>
      <c r="B133" s="5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ht="15.75" customHeight="1">
      <c r="A134" s="3"/>
      <c r="B134" s="5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ht="15.75" customHeight="1">
      <c r="A135" s="3"/>
      <c r="B135" s="5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ht="15.75" customHeight="1">
      <c r="A136" s="3"/>
      <c r="B136" s="5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ht="15.75" customHeight="1">
      <c r="A137" s="3"/>
      <c r="B137" s="5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ht="15.75" customHeight="1">
      <c r="A138" s="3"/>
      <c r="B138" s="5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ht="15.75" customHeight="1">
      <c r="A139" s="3"/>
      <c r="B139" s="5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ht="15.75" customHeight="1">
      <c r="A140" s="3"/>
      <c r="B140" s="5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ht="15.75" customHeight="1">
      <c r="A141" s="3"/>
      <c r="B141" s="5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ht="15.75" customHeight="1">
      <c r="A142" s="3"/>
      <c r="B142" s="5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ht="15.75" customHeight="1">
      <c r="A143" s="3"/>
      <c r="B143" s="5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ht="15.75" customHeight="1">
      <c r="A144" s="3"/>
      <c r="B144" s="5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44" ht="15.75" customHeight="1">
      <c r="A145" s="3"/>
      <c r="B145" s="5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1:44" ht="15.75" customHeight="1">
      <c r="A146" s="3"/>
      <c r="B146" s="5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1:44" ht="15.75" customHeight="1">
      <c r="A147" s="3"/>
      <c r="B147" s="5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1:44" ht="15.75" customHeight="1">
      <c r="A148" s="3"/>
      <c r="B148" s="5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1:44" ht="15.75" customHeight="1">
      <c r="A149" s="3"/>
      <c r="B149" s="5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1:44" ht="15.75" customHeight="1">
      <c r="A150" s="3"/>
      <c r="B150" s="5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1:44" ht="15.75" customHeight="1">
      <c r="A151" s="3"/>
      <c r="B151" s="5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1:44" ht="15.75" customHeight="1">
      <c r="A152" s="3"/>
      <c r="B152" s="5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1:44" ht="15.75" customHeight="1">
      <c r="A153" s="3"/>
      <c r="B153" s="5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1:44" ht="15.75" customHeight="1">
      <c r="A154" s="3"/>
      <c r="B154" s="5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1:44" ht="15.75" customHeight="1">
      <c r="A155" s="3"/>
      <c r="B155" s="5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1:44" ht="15.75" customHeight="1">
      <c r="A156" s="3"/>
      <c r="B156" s="5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1:44" ht="15.75" customHeight="1">
      <c r="A157" s="3"/>
      <c r="B157" s="5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1:44" ht="15.75" customHeight="1">
      <c r="A158" s="3"/>
      <c r="B158" s="5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1:44" ht="15.75" customHeight="1">
      <c r="A159" s="3"/>
      <c r="B159" s="5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1:44" ht="15.75" customHeight="1">
      <c r="A160" s="3"/>
      <c r="B160" s="5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1:44" ht="15.75" customHeight="1">
      <c r="A161" s="3"/>
      <c r="B161" s="5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1:44" ht="15.75" customHeight="1">
      <c r="A162" s="3"/>
      <c r="B162" s="5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1:44" ht="15.75" customHeight="1">
      <c r="A163" s="3"/>
      <c r="B163" s="5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1:44" ht="15.75" customHeight="1">
      <c r="A164" s="3"/>
      <c r="B164" s="5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1:44" ht="15.75" customHeight="1">
      <c r="A165" s="3"/>
      <c r="B165" s="5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spans="1:44" ht="15.75" customHeight="1">
      <c r="A166" s="3"/>
      <c r="B166" s="5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spans="1:44" ht="15.75" customHeight="1">
      <c r="A167" s="3"/>
      <c r="B167" s="5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spans="1:44" ht="15.75" customHeight="1">
      <c r="A168" s="3"/>
      <c r="B168" s="5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spans="1:44" ht="15.75" customHeight="1">
      <c r="A169" s="3"/>
      <c r="B169" s="5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spans="1:44" ht="15.75" customHeight="1">
      <c r="A170" s="3"/>
      <c r="B170" s="5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spans="1:44" ht="15.75" customHeight="1">
      <c r="A171" s="3"/>
      <c r="B171" s="5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spans="1:44" ht="15.75" customHeight="1">
      <c r="A172" s="3"/>
      <c r="B172" s="5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spans="1:44" ht="15.75" customHeight="1">
      <c r="A173" s="3"/>
      <c r="B173" s="5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spans="1:44" ht="15.75" customHeight="1">
      <c r="A174" s="3"/>
      <c r="B174" s="5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spans="1:44" ht="15.75" customHeight="1">
      <c r="A175" s="3"/>
      <c r="B175" s="5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spans="1:44" ht="15.75" customHeight="1">
      <c r="A176" s="3"/>
      <c r="B176" s="5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spans="1:44" ht="15.75" customHeight="1">
      <c r="A177" s="3"/>
      <c r="B177" s="5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spans="1:44" ht="15.75" customHeight="1">
      <c r="A178" s="3"/>
      <c r="B178" s="5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spans="1:44" ht="15.75" customHeight="1">
      <c r="A179" s="3"/>
      <c r="B179" s="5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spans="1:44" ht="15.75" customHeight="1">
      <c r="A180" s="3"/>
      <c r="B180" s="5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spans="1:44" ht="15.75" customHeight="1">
      <c r="A181" s="3"/>
      <c r="B181" s="5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spans="1:44" ht="15.75" customHeight="1">
      <c r="A182" s="3"/>
      <c r="B182" s="5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spans="1:44" ht="15.75" customHeight="1">
      <c r="A183" s="3"/>
      <c r="B183" s="5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spans="1:44" ht="15.75" customHeight="1">
      <c r="A184" s="3"/>
      <c r="B184" s="5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spans="1:44" ht="15.75" customHeight="1">
      <c r="A185" s="3"/>
      <c r="B185" s="5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spans="1:44" ht="15.75" customHeight="1">
      <c r="A186" s="3"/>
      <c r="B186" s="5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spans="1:44" ht="15.75" customHeight="1">
      <c r="A187" s="3"/>
      <c r="B187" s="5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spans="1:44" ht="15.75" customHeight="1">
      <c r="A188" s="3"/>
      <c r="B188" s="5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spans="1:44" ht="15.75" customHeight="1">
      <c r="A189" s="3"/>
      <c r="B189" s="5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spans="1:44" ht="15.75" customHeight="1">
      <c r="A190" s="3"/>
      <c r="B190" s="5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spans="1:44" ht="15.75" customHeight="1">
      <c r="A191" s="3"/>
      <c r="B191" s="5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spans="1:44" ht="15.75" customHeight="1">
      <c r="A192" s="3"/>
      <c r="B192" s="5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spans="1:44" ht="15.75" customHeight="1">
      <c r="A193" s="3"/>
      <c r="B193" s="5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spans="1:44" ht="15.75" customHeight="1">
      <c r="A194" s="3"/>
      <c r="B194" s="5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spans="1:44" ht="15.75" customHeight="1">
      <c r="A195" s="3"/>
      <c r="B195" s="5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spans="1:44" ht="15.75" customHeight="1">
      <c r="A196" s="3"/>
      <c r="B196" s="5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spans="1:44" ht="15.75" customHeight="1">
      <c r="A197" s="3"/>
      <c r="B197" s="5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spans="1:44" ht="15.75" customHeight="1">
      <c r="A198" s="3"/>
      <c r="B198" s="5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spans="1:44" ht="15.75" customHeight="1">
      <c r="A199" s="3"/>
      <c r="B199" s="5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spans="1:44" ht="15.75" customHeight="1">
      <c r="A200" s="3"/>
      <c r="B200" s="5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spans="1:44" ht="15.75" customHeight="1">
      <c r="A201" s="3"/>
      <c r="B201" s="5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spans="1:44" ht="15.75" customHeight="1">
      <c r="A202" s="3"/>
      <c r="B202" s="5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spans="1:44" ht="15.75" customHeight="1">
      <c r="A203" s="3"/>
      <c r="B203" s="5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spans="1:44" ht="15.75" customHeight="1">
      <c r="A204" s="3"/>
      <c r="B204" s="5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5.75" customHeight="1">
      <c r="A205" s="3"/>
      <c r="B205" s="5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spans="1:44" ht="15.75" customHeight="1">
      <c r="A206" s="3"/>
      <c r="B206" s="5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spans="1:44" ht="15.75" customHeight="1">
      <c r="A207" s="3"/>
      <c r="B207" s="5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spans="1:44" ht="15.75" customHeight="1">
      <c r="A208" s="3"/>
      <c r="B208" s="5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spans="1:44" ht="15.75" customHeight="1">
      <c r="A209" s="3"/>
      <c r="B209" s="5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spans="1:44" ht="15.75" customHeight="1">
      <c r="A210" s="3"/>
      <c r="B210" s="5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spans="1:44" ht="15.75" customHeight="1">
      <c r="A211" s="3"/>
      <c r="B211" s="5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spans="1:44" ht="15.75" customHeight="1">
      <c r="A212" s="3"/>
      <c r="B212" s="5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spans="1:44" ht="15.75" customHeight="1">
      <c r="A213" s="3"/>
      <c r="B213" s="5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spans="1:44" ht="15.75" customHeight="1">
      <c r="A214" s="3"/>
      <c r="B214" s="5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spans="1:44" ht="15.75" customHeight="1">
      <c r="A215" s="3"/>
      <c r="B215" s="5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spans="1:44" ht="15.75" customHeight="1">
      <c r="A216" s="3"/>
      <c r="B216" s="5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spans="1:44" ht="15.75" customHeight="1">
      <c r="A217" s="3"/>
      <c r="B217" s="5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spans="1:44" ht="15.75" customHeight="1">
      <c r="A218" s="3"/>
      <c r="B218" s="5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5.75" customHeight="1">
      <c r="A219" s="3"/>
      <c r="B219" s="5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spans="1:44" ht="15.75" customHeight="1">
      <c r="A220" s="3"/>
      <c r="B220" s="5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spans="1:44" ht="15.75" customHeight="1">
      <c r="A221" s="3"/>
      <c r="B221" s="5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spans="1:44" ht="15.75" customHeight="1">
      <c r="A222" s="3"/>
      <c r="B222" s="5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spans="1:44" ht="15.75" customHeight="1">
      <c r="A223" s="3"/>
      <c r="B223" s="5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ht="15.75" customHeight="1">
      <c r="A224" s="3"/>
      <c r="B224" s="5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ht="15.75" customHeight="1">
      <c r="A225" s="3"/>
      <c r="B225" s="5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spans="1:44" ht="15.75" customHeight="1">
      <c r="A226" s="3"/>
      <c r="B226" s="5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spans="1:44" ht="15.75" customHeight="1">
      <c r="A227" s="3"/>
      <c r="B227" s="5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spans="1:44" ht="15.75" customHeight="1">
      <c r="A228" s="3"/>
      <c r="B228" s="5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spans="1:44" ht="15.75" customHeight="1">
      <c r="A229" s="3"/>
      <c r="B229" s="5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ht="15.75" customHeight="1">
      <c r="A230" s="3"/>
      <c r="B230" s="5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ht="15.75" customHeight="1">
      <c r="A231" s="3"/>
      <c r="B231" s="5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ht="15.75" customHeight="1">
      <c r="A232" s="3"/>
      <c r="B232" s="5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ht="15.75" customHeight="1">
      <c r="A233" s="3"/>
      <c r="B233" s="5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spans="1:44" ht="15.75" customHeight="1">
      <c r="A234" s="3"/>
      <c r="B234" s="5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spans="1:44" ht="15.75" customHeight="1">
      <c r="A235" s="3"/>
      <c r="B235" s="5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spans="1:44" ht="15.75" customHeight="1">
      <c r="A236" s="3"/>
      <c r="B236" s="5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spans="1:44" ht="15.75" customHeight="1">
      <c r="A237" s="3"/>
      <c r="B237" s="5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ht="15.75" customHeight="1">
      <c r="A238" s="3"/>
      <c r="B238" s="5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ht="15.75" customHeight="1">
      <c r="A239" s="3"/>
      <c r="B239" s="5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ht="15.75" customHeight="1">
      <c r="A240" s="3"/>
      <c r="B240" s="5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ht="15.75" customHeight="1">
      <c r="A241" s="3"/>
      <c r="B241" s="5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spans="1:44" ht="15.75" customHeight="1">
      <c r="A242" s="3"/>
      <c r="B242" s="5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spans="1:44" ht="15.75" customHeight="1">
      <c r="A243" s="3"/>
      <c r="B243" s="5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ht="15.75" customHeight="1">
      <c r="A244" s="3"/>
      <c r="B244" s="5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ht="15.75" customHeight="1">
      <c r="A245" s="3"/>
      <c r="B245" s="5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ht="15.75" customHeight="1">
      <c r="A246" s="3"/>
      <c r="B246" s="5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ht="15.75" customHeight="1">
      <c r="A247" s="3"/>
      <c r="B247" s="5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spans="1:44" ht="15.75" customHeight="1">
      <c r="A248" s="3"/>
      <c r="B248" s="5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ht="15.75" customHeight="1">
      <c r="B249" s="71"/>
    </row>
    <row r="250" spans="1:44" ht="15.75" customHeight="1">
      <c r="B250" s="71"/>
    </row>
    <row r="251" spans="1:44" ht="15.75" customHeight="1">
      <c r="B251" s="71"/>
    </row>
    <row r="252" spans="1:44" ht="15.75" customHeight="1">
      <c r="B252" s="71"/>
    </row>
    <row r="253" spans="1:44" ht="15.75" customHeight="1">
      <c r="B253" s="71"/>
    </row>
    <row r="254" spans="1:44" ht="15.75" customHeight="1">
      <c r="B254" s="71"/>
    </row>
    <row r="255" spans="1:44" ht="15.75" customHeight="1">
      <c r="B255" s="71"/>
    </row>
    <row r="256" spans="1:44" ht="15.75" customHeight="1">
      <c r="B256" s="71"/>
    </row>
    <row r="257" spans="2:2" ht="15.75" customHeight="1">
      <c r="B257" s="71"/>
    </row>
    <row r="258" spans="2:2" ht="15.75" customHeight="1">
      <c r="B258" s="71"/>
    </row>
    <row r="259" spans="2:2" ht="15.75" customHeight="1">
      <c r="B259" s="71"/>
    </row>
    <row r="260" spans="2:2" ht="15.75" customHeight="1">
      <c r="B260" s="71"/>
    </row>
    <row r="261" spans="2:2" ht="15.75" customHeight="1">
      <c r="B261" s="71"/>
    </row>
    <row r="262" spans="2:2" ht="15.75" customHeight="1">
      <c r="B262" s="71"/>
    </row>
    <row r="263" spans="2:2" ht="15.75" customHeight="1">
      <c r="B263" s="71"/>
    </row>
    <row r="264" spans="2:2" ht="15.75" customHeight="1">
      <c r="B264" s="71"/>
    </row>
    <row r="265" spans="2:2" ht="15.75" customHeight="1">
      <c r="B265" s="71"/>
    </row>
    <row r="266" spans="2:2" ht="15.75" customHeight="1">
      <c r="B266" s="71"/>
    </row>
    <row r="267" spans="2:2" ht="15.75" customHeight="1">
      <c r="B267" s="71"/>
    </row>
    <row r="268" spans="2:2" ht="15.75" customHeight="1">
      <c r="B268" s="71"/>
    </row>
    <row r="269" spans="2:2" ht="15.75" customHeight="1">
      <c r="B269" s="71"/>
    </row>
    <row r="270" spans="2:2" ht="15.75" customHeight="1">
      <c r="B270" s="71"/>
    </row>
    <row r="271" spans="2:2" ht="15.75" customHeight="1">
      <c r="B271" s="71"/>
    </row>
    <row r="272" spans="2:2" ht="15.75" customHeight="1">
      <c r="B272" s="71"/>
    </row>
    <row r="273" spans="2:2" ht="15.75" customHeight="1">
      <c r="B273" s="71"/>
    </row>
    <row r="274" spans="2:2" ht="15.75" customHeight="1">
      <c r="B274" s="71"/>
    </row>
    <row r="275" spans="2:2" ht="15.75" customHeight="1">
      <c r="B275" s="71"/>
    </row>
    <row r="276" spans="2:2" ht="15.75" customHeight="1">
      <c r="B276" s="71"/>
    </row>
    <row r="277" spans="2:2" ht="15.75" customHeight="1">
      <c r="B277" s="71"/>
    </row>
    <row r="278" spans="2:2" ht="15.75" customHeight="1">
      <c r="B278" s="71"/>
    </row>
    <row r="279" spans="2:2" ht="15.75" customHeight="1">
      <c r="B279" s="71"/>
    </row>
    <row r="280" spans="2:2" ht="15.75" customHeight="1">
      <c r="B280" s="71"/>
    </row>
    <row r="281" spans="2:2" ht="15.75" customHeight="1">
      <c r="B281" s="71"/>
    </row>
    <row r="282" spans="2:2" ht="15.75" customHeight="1">
      <c r="B282" s="71"/>
    </row>
    <row r="283" spans="2:2" ht="15.75" customHeight="1">
      <c r="B283" s="71"/>
    </row>
    <row r="284" spans="2:2" ht="15.75" customHeight="1">
      <c r="B284" s="71"/>
    </row>
    <row r="285" spans="2:2" ht="15.75" customHeight="1">
      <c r="B285" s="71"/>
    </row>
    <row r="286" spans="2:2" ht="15.75" customHeight="1">
      <c r="B286" s="71"/>
    </row>
    <row r="287" spans="2:2" ht="15.75" customHeight="1">
      <c r="B287" s="71"/>
    </row>
    <row r="288" spans="2:2" ht="15.75" customHeight="1">
      <c r="B288" s="71"/>
    </row>
    <row r="289" spans="2:2" ht="15.75" customHeight="1">
      <c r="B289" s="71"/>
    </row>
    <row r="290" spans="2:2" ht="15.75" customHeight="1">
      <c r="B290" s="71"/>
    </row>
    <row r="291" spans="2:2" ht="15.75" customHeight="1">
      <c r="B291" s="71"/>
    </row>
    <row r="292" spans="2:2" ht="15.75" customHeight="1">
      <c r="B292" s="71"/>
    </row>
    <row r="293" spans="2:2" ht="15.75" customHeight="1">
      <c r="B293" s="71"/>
    </row>
    <row r="294" spans="2:2" ht="15.75" customHeight="1">
      <c r="B294" s="71"/>
    </row>
    <row r="295" spans="2:2" ht="15.75" customHeight="1">
      <c r="B295" s="71"/>
    </row>
    <row r="296" spans="2:2" ht="15.75" customHeight="1">
      <c r="B296" s="71"/>
    </row>
    <row r="297" spans="2:2" ht="15.75" customHeight="1">
      <c r="B297" s="71"/>
    </row>
    <row r="298" spans="2:2" ht="15.75" customHeight="1">
      <c r="B298" s="71"/>
    </row>
    <row r="299" spans="2:2" ht="15.75" customHeight="1">
      <c r="B299" s="71"/>
    </row>
    <row r="300" spans="2:2" ht="15.75" customHeight="1">
      <c r="B300" s="71"/>
    </row>
    <row r="301" spans="2:2" ht="15.75" customHeight="1">
      <c r="B301" s="71"/>
    </row>
    <row r="302" spans="2:2" ht="15.75" customHeight="1">
      <c r="B302" s="71"/>
    </row>
    <row r="303" spans="2:2" ht="15.75" customHeight="1">
      <c r="B303" s="71"/>
    </row>
    <row r="304" spans="2:2" ht="15.75" customHeight="1">
      <c r="B304" s="71"/>
    </row>
    <row r="305" spans="2:2" ht="15.75" customHeight="1">
      <c r="B305" s="71"/>
    </row>
    <row r="306" spans="2:2" ht="15.75" customHeight="1">
      <c r="B306" s="71"/>
    </row>
    <row r="307" spans="2:2" ht="15.75" customHeight="1">
      <c r="B307" s="71"/>
    </row>
    <row r="308" spans="2:2" ht="15.75" customHeight="1">
      <c r="B308" s="71"/>
    </row>
    <row r="309" spans="2:2" ht="15.75" customHeight="1">
      <c r="B309" s="71"/>
    </row>
    <row r="310" spans="2:2" ht="15.75" customHeight="1">
      <c r="B310" s="71"/>
    </row>
    <row r="311" spans="2:2" ht="15.75" customHeight="1">
      <c r="B311" s="71"/>
    </row>
    <row r="312" spans="2:2" ht="15.75" customHeight="1">
      <c r="B312" s="71"/>
    </row>
    <row r="313" spans="2:2" ht="15.75" customHeight="1">
      <c r="B313" s="71"/>
    </row>
    <row r="314" spans="2:2" ht="15.75" customHeight="1">
      <c r="B314" s="71"/>
    </row>
    <row r="315" spans="2:2" ht="15.75" customHeight="1">
      <c r="B315" s="71"/>
    </row>
    <row r="316" spans="2:2" ht="15.75" customHeight="1">
      <c r="B316" s="71"/>
    </row>
    <row r="317" spans="2:2" ht="15.75" customHeight="1">
      <c r="B317" s="71"/>
    </row>
    <row r="318" spans="2:2" ht="15.75" customHeight="1">
      <c r="B318" s="71"/>
    </row>
    <row r="319" spans="2:2" ht="15.75" customHeight="1">
      <c r="B319" s="71"/>
    </row>
    <row r="320" spans="2:2" ht="15.75" customHeight="1">
      <c r="B320" s="71"/>
    </row>
    <row r="321" spans="2:2" ht="15.75" customHeight="1">
      <c r="B321" s="71"/>
    </row>
    <row r="322" spans="2:2" ht="15.75" customHeight="1">
      <c r="B322" s="71"/>
    </row>
    <row r="323" spans="2:2" ht="15.75" customHeight="1">
      <c r="B323" s="71"/>
    </row>
    <row r="324" spans="2:2" ht="15.75" customHeight="1">
      <c r="B324" s="71"/>
    </row>
    <row r="325" spans="2:2" ht="15.75" customHeight="1">
      <c r="B325" s="71"/>
    </row>
    <row r="326" spans="2:2" ht="15.75" customHeight="1">
      <c r="B326" s="71"/>
    </row>
    <row r="327" spans="2:2" ht="15.75" customHeight="1">
      <c r="B327" s="71"/>
    </row>
    <row r="328" spans="2:2" ht="15.75" customHeight="1">
      <c r="B328" s="71"/>
    </row>
    <row r="329" spans="2:2" ht="15.75" customHeight="1">
      <c r="B329" s="71"/>
    </row>
    <row r="330" spans="2:2" ht="15.75" customHeight="1">
      <c r="B330" s="71"/>
    </row>
    <row r="331" spans="2:2" ht="15.75" customHeight="1">
      <c r="B331" s="71"/>
    </row>
    <row r="332" spans="2:2" ht="15.75" customHeight="1">
      <c r="B332" s="71"/>
    </row>
    <row r="333" spans="2:2" ht="15.75" customHeight="1">
      <c r="B333" s="71"/>
    </row>
    <row r="334" spans="2:2" ht="15.75" customHeight="1">
      <c r="B334" s="71"/>
    </row>
    <row r="335" spans="2:2" ht="15.75" customHeight="1">
      <c r="B335" s="71"/>
    </row>
    <row r="336" spans="2:2" ht="15.75" customHeight="1">
      <c r="B336" s="71"/>
    </row>
    <row r="337" spans="2:2" ht="15.75" customHeight="1">
      <c r="B337" s="71"/>
    </row>
    <row r="338" spans="2:2" ht="15.75" customHeight="1">
      <c r="B338" s="71"/>
    </row>
    <row r="339" spans="2:2" ht="15.75" customHeight="1">
      <c r="B339" s="71"/>
    </row>
    <row r="340" spans="2:2" ht="15.75" customHeight="1">
      <c r="B340" s="71"/>
    </row>
    <row r="341" spans="2:2" ht="15.75" customHeight="1">
      <c r="B341" s="71"/>
    </row>
    <row r="342" spans="2:2" ht="15.75" customHeight="1">
      <c r="B342" s="71"/>
    </row>
    <row r="343" spans="2:2" ht="15.75" customHeight="1">
      <c r="B343" s="71"/>
    </row>
    <row r="344" spans="2:2" ht="15.75" customHeight="1">
      <c r="B344" s="71"/>
    </row>
    <row r="345" spans="2:2" ht="15.75" customHeight="1">
      <c r="B345" s="71"/>
    </row>
    <row r="346" spans="2:2" ht="15.75" customHeight="1">
      <c r="B346" s="71"/>
    </row>
    <row r="347" spans="2:2" ht="15.75" customHeight="1">
      <c r="B347" s="71"/>
    </row>
    <row r="348" spans="2:2" ht="15.75" customHeight="1">
      <c r="B348" s="71"/>
    </row>
    <row r="349" spans="2:2" ht="15.75" customHeight="1">
      <c r="B349" s="71"/>
    </row>
    <row r="350" spans="2:2" ht="15.75" customHeight="1">
      <c r="B350" s="71"/>
    </row>
    <row r="351" spans="2:2" ht="15.75" customHeight="1">
      <c r="B351" s="71"/>
    </row>
    <row r="352" spans="2:2" ht="15.75" customHeight="1">
      <c r="B352" s="71"/>
    </row>
    <row r="353" spans="2:2" ht="15.75" customHeight="1">
      <c r="B353" s="71"/>
    </row>
    <row r="354" spans="2:2" ht="15.75" customHeight="1">
      <c r="B354" s="71"/>
    </row>
    <row r="355" spans="2:2" ht="15.75" customHeight="1">
      <c r="B355" s="71"/>
    </row>
    <row r="356" spans="2:2" ht="15.75" customHeight="1">
      <c r="B356" s="71"/>
    </row>
    <row r="357" spans="2:2" ht="15.75" customHeight="1">
      <c r="B357" s="71"/>
    </row>
    <row r="358" spans="2:2" ht="15.75" customHeight="1">
      <c r="B358" s="71"/>
    </row>
    <row r="359" spans="2:2" ht="15.75" customHeight="1">
      <c r="B359" s="71"/>
    </row>
    <row r="360" spans="2:2" ht="15.75" customHeight="1">
      <c r="B360" s="71"/>
    </row>
    <row r="361" spans="2:2" ht="15.75" customHeight="1">
      <c r="B361" s="71"/>
    </row>
    <row r="362" spans="2:2" ht="15.75" customHeight="1">
      <c r="B362" s="71"/>
    </row>
    <row r="363" spans="2:2" ht="15.75" customHeight="1">
      <c r="B363" s="71"/>
    </row>
    <row r="364" spans="2:2" ht="15.75" customHeight="1">
      <c r="B364" s="71"/>
    </row>
    <row r="365" spans="2:2" ht="15.75" customHeight="1">
      <c r="B365" s="71"/>
    </row>
    <row r="366" spans="2:2" ht="15.75" customHeight="1">
      <c r="B366" s="71"/>
    </row>
    <row r="367" spans="2:2" ht="15.75" customHeight="1">
      <c r="B367" s="71"/>
    </row>
    <row r="368" spans="2:2" ht="15.75" customHeight="1">
      <c r="B368" s="71"/>
    </row>
    <row r="369" spans="2:2" ht="15.75" customHeight="1">
      <c r="B369" s="71"/>
    </row>
    <row r="370" spans="2:2" ht="15.75" customHeight="1">
      <c r="B370" s="71"/>
    </row>
    <row r="371" spans="2:2" ht="15.75" customHeight="1">
      <c r="B371" s="71"/>
    </row>
    <row r="372" spans="2:2" ht="15.75" customHeight="1">
      <c r="B372" s="71"/>
    </row>
    <row r="373" spans="2:2" ht="15.75" customHeight="1">
      <c r="B373" s="71"/>
    </row>
    <row r="374" spans="2:2" ht="15.75" customHeight="1">
      <c r="B374" s="71"/>
    </row>
    <row r="375" spans="2:2" ht="15.75" customHeight="1">
      <c r="B375" s="71"/>
    </row>
    <row r="376" spans="2:2" ht="15.75" customHeight="1">
      <c r="B376" s="71"/>
    </row>
    <row r="377" spans="2:2" ht="15.75" customHeight="1">
      <c r="B377" s="71"/>
    </row>
    <row r="378" spans="2:2" ht="15.75" customHeight="1">
      <c r="B378" s="71"/>
    </row>
    <row r="379" spans="2:2" ht="15.75" customHeight="1">
      <c r="B379" s="71"/>
    </row>
    <row r="380" spans="2:2" ht="15.75" customHeight="1">
      <c r="B380" s="71"/>
    </row>
    <row r="381" spans="2:2" ht="15.75" customHeight="1">
      <c r="B381" s="71"/>
    </row>
    <row r="382" spans="2:2" ht="15.75" customHeight="1">
      <c r="B382" s="71"/>
    </row>
    <row r="383" spans="2:2" ht="15.75" customHeight="1">
      <c r="B383" s="71"/>
    </row>
    <row r="384" spans="2:2" ht="15.75" customHeight="1">
      <c r="B384" s="71"/>
    </row>
    <row r="385" spans="2:2" ht="15.75" customHeight="1">
      <c r="B385" s="71"/>
    </row>
    <row r="386" spans="2:2" ht="15.75" customHeight="1">
      <c r="B386" s="71"/>
    </row>
    <row r="387" spans="2:2" ht="15.75" customHeight="1">
      <c r="B387" s="71"/>
    </row>
    <row r="388" spans="2:2" ht="15.75" customHeight="1">
      <c r="B388" s="71"/>
    </row>
    <row r="389" spans="2:2" ht="15.75" customHeight="1">
      <c r="B389" s="71"/>
    </row>
    <row r="390" spans="2:2" ht="15.75" customHeight="1">
      <c r="B390" s="71"/>
    </row>
    <row r="391" spans="2:2" ht="15.75" customHeight="1">
      <c r="B391" s="71"/>
    </row>
    <row r="392" spans="2:2" ht="15.75" customHeight="1">
      <c r="B392" s="71"/>
    </row>
    <row r="393" spans="2:2" ht="15.75" customHeight="1">
      <c r="B393" s="71"/>
    </row>
    <row r="394" spans="2:2" ht="15.75" customHeight="1">
      <c r="B394" s="71"/>
    </row>
    <row r="395" spans="2:2" ht="15.75" customHeight="1">
      <c r="B395" s="71"/>
    </row>
    <row r="396" spans="2:2" ht="15.75" customHeight="1">
      <c r="B396" s="71"/>
    </row>
    <row r="397" spans="2:2" ht="15.75" customHeight="1">
      <c r="B397" s="71"/>
    </row>
    <row r="398" spans="2:2" ht="15.75" customHeight="1">
      <c r="B398" s="71"/>
    </row>
    <row r="399" spans="2:2" ht="15.75" customHeight="1">
      <c r="B399" s="71"/>
    </row>
    <row r="400" spans="2:2" ht="15.75" customHeight="1">
      <c r="B400" s="71"/>
    </row>
    <row r="401" spans="2:2" ht="15.75" customHeight="1">
      <c r="B401" s="71"/>
    </row>
    <row r="402" spans="2:2" ht="15.75" customHeight="1">
      <c r="B402" s="71"/>
    </row>
    <row r="403" spans="2:2" ht="15.75" customHeight="1">
      <c r="B403" s="71"/>
    </row>
    <row r="404" spans="2:2" ht="15.75" customHeight="1">
      <c r="B404" s="71"/>
    </row>
    <row r="405" spans="2:2" ht="15.75" customHeight="1">
      <c r="B405" s="71"/>
    </row>
    <row r="406" spans="2:2" ht="15.75" customHeight="1">
      <c r="B406" s="71"/>
    </row>
    <row r="407" spans="2:2" ht="15.75" customHeight="1">
      <c r="B407" s="71"/>
    </row>
    <row r="408" spans="2:2" ht="15.75" customHeight="1">
      <c r="B408" s="71"/>
    </row>
    <row r="409" spans="2:2" ht="15.75" customHeight="1">
      <c r="B409" s="71"/>
    </row>
    <row r="410" spans="2:2" ht="15.75" customHeight="1">
      <c r="B410" s="71"/>
    </row>
    <row r="411" spans="2:2" ht="15.75" customHeight="1">
      <c r="B411" s="71"/>
    </row>
    <row r="412" spans="2:2" ht="15.75" customHeight="1">
      <c r="B412" s="71"/>
    </row>
    <row r="413" spans="2:2" ht="15.75" customHeight="1">
      <c r="B413" s="71"/>
    </row>
    <row r="414" spans="2:2" ht="15.75" customHeight="1">
      <c r="B414" s="71"/>
    </row>
    <row r="415" spans="2:2" ht="15.75" customHeight="1">
      <c r="B415" s="71"/>
    </row>
    <row r="416" spans="2:2" ht="15.75" customHeight="1">
      <c r="B416" s="71"/>
    </row>
    <row r="417" spans="2:2" ht="15.75" customHeight="1">
      <c r="B417" s="71"/>
    </row>
    <row r="418" spans="2:2" ht="15.75" customHeight="1">
      <c r="B418" s="71"/>
    </row>
    <row r="419" spans="2:2" ht="15.75" customHeight="1">
      <c r="B419" s="71"/>
    </row>
    <row r="420" spans="2:2" ht="15.75" customHeight="1">
      <c r="B420" s="71"/>
    </row>
    <row r="421" spans="2:2" ht="15.75" customHeight="1">
      <c r="B421" s="71"/>
    </row>
    <row r="422" spans="2:2" ht="15.75" customHeight="1">
      <c r="B422" s="71"/>
    </row>
    <row r="423" spans="2:2" ht="15.75" customHeight="1">
      <c r="B423" s="71"/>
    </row>
    <row r="424" spans="2:2" ht="15.75" customHeight="1">
      <c r="B424" s="71"/>
    </row>
    <row r="425" spans="2:2" ht="15.75" customHeight="1">
      <c r="B425" s="71"/>
    </row>
    <row r="426" spans="2:2" ht="15.75" customHeight="1">
      <c r="B426" s="71"/>
    </row>
    <row r="427" spans="2:2" ht="15.75" customHeight="1">
      <c r="B427" s="71"/>
    </row>
    <row r="428" spans="2:2" ht="15.75" customHeight="1">
      <c r="B428" s="71"/>
    </row>
    <row r="429" spans="2:2" ht="15.75" customHeight="1">
      <c r="B429" s="71"/>
    </row>
    <row r="430" spans="2:2" ht="15.75" customHeight="1">
      <c r="B430" s="71"/>
    </row>
    <row r="431" spans="2:2" ht="15.75" customHeight="1">
      <c r="B431" s="71"/>
    </row>
    <row r="432" spans="2:2" ht="15.75" customHeight="1">
      <c r="B432" s="71"/>
    </row>
    <row r="433" spans="2:2" ht="15.75" customHeight="1">
      <c r="B433" s="71"/>
    </row>
    <row r="434" spans="2:2" ht="15.75" customHeight="1">
      <c r="B434" s="71"/>
    </row>
    <row r="435" spans="2:2" ht="15.75" customHeight="1">
      <c r="B435" s="71"/>
    </row>
    <row r="436" spans="2:2" ht="15.75" customHeight="1">
      <c r="B436" s="71"/>
    </row>
    <row r="437" spans="2:2" ht="15.75" customHeight="1">
      <c r="B437" s="71"/>
    </row>
    <row r="438" spans="2:2" ht="15.75" customHeight="1">
      <c r="B438" s="71"/>
    </row>
    <row r="439" spans="2:2" ht="15.75" customHeight="1">
      <c r="B439" s="71"/>
    </row>
    <row r="440" spans="2:2" ht="15.75" customHeight="1">
      <c r="B440" s="71"/>
    </row>
    <row r="441" spans="2:2" ht="15.75" customHeight="1">
      <c r="B441" s="71"/>
    </row>
    <row r="442" spans="2:2" ht="15.75" customHeight="1">
      <c r="B442" s="71"/>
    </row>
    <row r="443" spans="2:2" ht="15.75" customHeight="1">
      <c r="B443" s="71"/>
    </row>
    <row r="444" spans="2:2" ht="15.75" customHeight="1">
      <c r="B444" s="71"/>
    </row>
    <row r="445" spans="2:2" ht="15.75" customHeight="1">
      <c r="B445" s="71"/>
    </row>
    <row r="446" spans="2:2" ht="15.75" customHeight="1">
      <c r="B446" s="71"/>
    </row>
    <row r="447" spans="2:2" ht="15.75" customHeight="1">
      <c r="B447" s="71"/>
    </row>
    <row r="448" spans="2:2" ht="15.75" customHeight="1">
      <c r="B448" s="71"/>
    </row>
    <row r="449" spans="2:2" ht="15.75" customHeight="1">
      <c r="B449" s="71"/>
    </row>
    <row r="450" spans="2:2" ht="15.75" customHeight="1">
      <c r="B450" s="71"/>
    </row>
    <row r="451" spans="2:2" ht="15.75" customHeight="1">
      <c r="B451" s="71"/>
    </row>
    <row r="452" spans="2:2" ht="15.75" customHeight="1">
      <c r="B452" s="71"/>
    </row>
    <row r="453" spans="2:2" ht="15.75" customHeight="1">
      <c r="B453" s="71"/>
    </row>
    <row r="454" spans="2:2" ht="15.75" customHeight="1">
      <c r="B454" s="71"/>
    </row>
    <row r="455" spans="2:2" ht="15.75" customHeight="1">
      <c r="B455" s="71"/>
    </row>
    <row r="456" spans="2:2" ht="15.75" customHeight="1">
      <c r="B456" s="71"/>
    </row>
    <row r="457" spans="2:2" ht="15.75" customHeight="1">
      <c r="B457" s="71"/>
    </row>
    <row r="458" spans="2:2" ht="15.75" customHeight="1">
      <c r="B458" s="71"/>
    </row>
    <row r="459" spans="2:2" ht="15.75" customHeight="1">
      <c r="B459" s="71"/>
    </row>
    <row r="460" spans="2:2" ht="15.75" customHeight="1">
      <c r="B460" s="71"/>
    </row>
    <row r="461" spans="2:2" ht="15.75" customHeight="1">
      <c r="B461" s="71"/>
    </row>
    <row r="462" spans="2:2" ht="15.75" customHeight="1">
      <c r="B462" s="71"/>
    </row>
    <row r="463" spans="2:2" ht="15.75" customHeight="1">
      <c r="B463" s="71"/>
    </row>
    <row r="464" spans="2:2" ht="15.75" customHeight="1">
      <c r="B464" s="71"/>
    </row>
    <row r="465" spans="2:2" ht="15.75" customHeight="1">
      <c r="B465" s="71"/>
    </row>
    <row r="466" spans="2:2" ht="15.75" customHeight="1">
      <c r="B466" s="71"/>
    </row>
    <row r="467" spans="2:2" ht="15.75" customHeight="1">
      <c r="B467" s="71"/>
    </row>
    <row r="468" spans="2:2" ht="15.75" customHeight="1">
      <c r="B468" s="71"/>
    </row>
    <row r="469" spans="2:2" ht="15.75" customHeight="1">
      <c r="B469" s="71"/>
    </row>
    <row r="470" spans="2:2" ht="15.75" customHeight="1">
      <c r="B470" s="71"/>
    </row>
    <row r="471" spans="2:2" ht="15.75" customHeight="1">
      <c r="B471" s="71"/>
    </row>
    <row r="472" spans="2:2" ht="15.75" customHeight="1">
      <c r="B472" s="71"/>
    </row>
    <row r="473" spans="2:2" ht="15.75" customHeight="1">
      <c r="B473" s="71"/>
    </row>
    <row r="474" spans="2:2" ht="15.75" customHeight="1">
      <c r="B474" s="71"/>
    </row>
    <row r="475" spans="2:2" ht="15.75" customHeight="1">
      <c r="B475" s="71"/>
    </row>
    <row r="476" spans="2:2" ht="15.75" customHeight="1">
      <c r="B476" s="71"/>
    </row>
    <row r="477" spans="2:2" ht="15.75" customHeight="1">
      <c r="B477" s="71"/>
    </row>
    <row r="478" spans="2:2" ht="15.75" customHeight="1">
      <c r="B478" s="71"/>
    </row>
    <row r="479" spans="2:2" ht="15.75" customHeight="1">
      <c r="B479" s="71"/>
    </row>
    <row r="480" spans="2:2" ht="15.75" customHeight="1">
      <c r="B480" s="71"/>
    </row>
    <row r="481" spans="2:2" ht="15.75" customHeight="1">
      <c r="B481" s="71"/>
    </row>
    <row r="482" spans="2:2" ht="15.75" customHeight="1">
      <c r="B482" s="71"/>
    </row>
    <row r="483" spans="2:2" ht="15.75" customHeight="1">
      <c r="B483" s="71"/>
    </row>
    <row r="484" spans="2:2" ht="15.75" customHeight="1">
      <c r="B484" s="71"/>
    </row>
    <row r="485" spans="2:2" ht="15.75" customHeight="1">
      <c r="B485" s="71"/>
    </row>
    <row r="486" spans="2:2" ht="15.75" customHeight="1">
      <c r="B486" s="71"/>
    </row>
    <row r="487" spans="2:2" ht="15.75" customHeight="1">
      <c r="B487" s="71"/>
    </row>
    <row r="488" spans="2:2" ht="15.75" customHeight="1">
      <c r="B488" s="71"/>
    </row>
    <row r="489" spans="2:2" ht="15.75" customHeight="1">
      <c r="B489" s="71"/>
    </row>
    <row r="490" spans="2:2" ht="15.75" customHeight="1">
      <c r="B490" s="71"/>
    </row>
    <row r="491" spans="2:2" ht="15.75" customHeight="1">
      <c r="B491" s="71"/>
    </row>
    <row r="492" spans="2:2" ht="15.75" customHeight="1">
      <c r="B492" s="71"/>
    </row>
    <row r="493" spans="2:2" ht="15.75" customHeight="1">
      <c r="B493" s="71"/>
    </row>
    <row r="494" spans="2:2" ht="15.75" customHeight="1">
      <c r="B494" s="71"/>
    </row>
    <row r="495" spans="2:2" ht="15.75" customHeight="1">
      <c r="B495" s="71"/>
    </row>
    <row r="496" spans="2:2" ht="15.75" customHeight="1">
      <c r="B496" s="71"/>
    </row>
    <row r="497" spans="2:2" ht="15.75" customHeight="1">
      <c r="B497" s="71"/>
    </row>
    <row r="498" spans="2:2" ht="15.75" customHeight="1">
      <c r="B498" s="71"/>
    </row>
    <row r="499" spans="2:2" ht="15.75" customHeight="1">
      <c r="B499" s="71"/>
    </row>
    <row r="500" spans="2:2" ht="15.75" customHeight="1">
      <c r="B500" s="71"/>
    </row>
    <row r="501" spans="2:2" ht="15.75" customHeight="1">
      <c r="B501" s="71"/>
    </row>
    <row r="502" spans="2:2" ht="15.75" customHeight="1">
      <c r="B502" s="71"/>
    </row>
    <row r="503" spans="2:2" ht="15.75" customHeight="1">
      <c r="B503" s="71"/>
    </row>
    <row r="504" spans="2:2" ht="15.75" customHeight="1">
      <c r="B504" s="71"/>
    </row>
    <row r="505" spans="2:2" ht="15.75" customHeight="1">
      <c r="B505" s="71"/>
    </row>
    <row r="506" spans="2:2" ht="15.75" customHeight="1">
      <c r="B506" s="71"/>
    </row>
    <row r="507" spans="2:2" ht="15.75" customHeight="1">
      <c r="B507" s="71"/>
    </row>
    <row r="508" spans="2:2" ht="15.75" customHeight="1">
      <c r="B508" s="71"/>
    </row>
    <row r="509" spans="2:2" ht="15.75" customHeight="1">
      <c r="B509" s="71"/>
    </row>
    <row r="510" spans="2:2" ht="15.75" customHeight="1">
      <c r="B510" s="71"/>
    </row>
    <row r="511" spans="2:2" ht="15.75" customHeight="1">
      <c r="B511" s="71"/>
    </row>
    <row r="512" spans="2:2" ht="15.75" customHeight="1">
      <c r="B512" s="71"/>
    </row>
    <row r="513" spans="2:2" ht="15.75" customHeight="1">
      <c r="B513" s="71"/>
    </row>
    <row r="514" spans="2:2" ht="15.75" customHeight="1">
      <c r="B514" s="71"/>
    </row>
    <row r="515" spans="2:2" ht="15.75" customHeight="1">
      <c r="B515" s="71"/>
    </row>
    <row r="516" spans="2:2" ht="15.75" customHeight="1">
      <c r="B516" s="71"/>
    </row>
    <row r="517" spans="2:2" ht="15.75" customHeight="1">
      <c r="B517" s="71"/>
    </row>
    <row r="518" spans="2:2" ht="15.75" customHeight="1">
      <c r="B518" s="71"/>
    </row>
    <row r="519" spans="2:2" ht="15.75" customHeight="1">
      <c r="B519" s="71"/>
    </row>
    <row r="520" spans="2:2" ht="15.75" customHeight="1">
      <c r="B520" s="71"/>
    </row>
    <row r="521" spans="2:2" ht="15.75" customHeight="1">
      <c r="B521" s="71"/>
    </row>
    <row r="522" spans="2:2" ht="15.75" customHeight="1">
      <c r="B522" s="71"/>
    </row>
    <row r="523" spans="2:2" ht="15.75" customHeight="1">
      <c r="B523" s="71"/>
    </row>
    <row r="524" spans="2:2" ht="15.75" customHeight="1">
      <c r="B524" s="71"/>
    </row>
    <row r="525" spans="2:2" ht="15.75" customHeight="1">
      <c r="B525" s="71"/>
    </row>
    <row r="526" spans="2:2" ht="15.75" customHeight="1">
      <c r="B526" s="71"/>
    </row>
    <row r="527" spans="2:2" ht="15.75" customHeight="1">
      <c r="B527" s="71"/>
    </row>
    <row r="528" spans="2:2" ht="15.75" customHeight="1">
      <c r="B528" s="71"/>
    </row>
    <row r="529" spans="2:2" ht="15.75" customHeight="1">
      <c r="B529" s="71"/>
    </row>
    <row r="530" spans="2:2" ht="15.75" customHeight="1">
      <c r="B530" s="71"/>
    </row>
    <row r="531" spans="2:2" ht="15.75" customHeight="1">
      <c r="B531" s="71"/>
    </row>
    <row r="532" spans="2:2" ht="15.75" customHeight="1">
      <c r="B532" s="71"/>
    </row>
    <row r="533" spans="2:2" ht="15.75" customHeight="1">
      <c r="B533" s="71"/>
    </row>
    <row r="534" spans="2:2" ht="15.75" customHeight="1">
      <c r="B534" s="71"/>
    </row>
    <row r="535" spans="2:2" ht="15.75" customHeight="1">
      <c r="B535" s="71"/>
    </row>
    <row r="536" spans="2:2" ht="15.75" customHeight="1">
      <c r="B536" s="71"/>
    </row>
    <row r="537" spans="2:2" ht="15.75" customHeight="1">
      <c r="B537" s="71"/>
    </row>
    <row r="538" spans="2:2" ht="15.75" customHeight="1">
      <c r="B538" s="71"/>
    </row>
    <row r="539" spans="2:2" ht="15.75" customHeight="1">
      <c r="B539" s="71"/>
    </row>
    <row r="540" spans="2:2" ht="15.75" customHeight="1">
      <c r="B540" s="71"/>
    </row>
    <row r="541" spans="2:2" ht="15.75" customHeight="1">
      <c r="B541" s="71"/>
    </row>
    <row r="542" spans="2:2" ht="15.75" customHeight="1">
      <c r="B542" s="71"/>
    </row>
    <row r="543" spans="2:2" ht="15.75" customHeight="1">
      <c r="B543" s="71"/>
    </row>
    <row r="544" spans="2:2" ht="15.75" customHeight="1">
      <c r="B544" s="71"/>
    </row>
    <row r="545" spans="2:2" ht="15.75" customHeight="1">
      <c r="B545" s="71"/>
    </row>
    <row r="546" spans="2:2" ht="15.75" customHeight="1">
      <c r="B546" s="71"/>
    </row>
    <row r="547" spans="2:2" ht="15.75" customHeight="1">
      <c r="B547" s="71"/>
    </row>
    <row r="548" spans="2:2" ht="15.75" customHeight="1">
      <c r="B548" s="71"/>
    </row>
    <row r="549" spans="2:2" ht="15.75" customHeight="1">
      <c r="B549" s="71"/>
    </row>
    <row r="550" spans="2:2" ht="15.75" customHeight="1">
      <c r="B550" s="71"/>
    </row>
    <row r="551" spans="2:2" ht="15.75" customHeight="1">
      <c r="B551" s="71"/>
    </row>
    <row r="552" spans="2:2" ht="15.75" customHeight="1">
      <c r="B552" s="71"/>
    </row>
    <row r="553" spans="2:2" ht="15.75" customHeight="1">
      <c r="B553" s="71"/>
    </row>
    <row r="554" spans="2:2" ht="15.75" customHeight="1">
      <c r="B554" s="71"/>
    </row>
    <row r="555" spans="2:2" ht="15.75" customHeight="1">
      <c r="B555" s="71"/>
    </row>
    <row r="556" spans="2:2" ht="15.75" customHeight="1">
      <c r="B556" s="71"/>
    </row>
    <row r="557" spans="2:2" ht="15.75" customHeight="1">
      <c r="B557" s="71"/>
    </row>
    <row r="558" spans="2:2" ht="15.75" customHeight="1">
      <c r="B558" s="71"/>
    </row>
    <row r="559" spans="2:2" ht="15.75" customHeight="1">
      <c r="B559" s="71"/>
    </row>
    <row r="560" spans="2:2" ht="15.75" customHeight="1">
      <c r="B560" s="71"/>
    </row>
    <row r="561" spans="2:2" ht="15.75" customHeight="1">
      <c r="B561" s="71"/>
    </row>
    <row r="562" spans="2:2" ht="15.75" customHeight="1">
      <c r="B562" s="71"/>
    </row>
    <row r="563" spans="2:2" ht="15.75" customHeight="1">
      <c r="B563" s="71"/>
    </row>
    <row r="564" spans="2:2" ht="15.75" customHeight="1">
      <c r="B564" s="71"/>
    </row>
    <row r="565" spans="2:2" ht="15.75" customHeight="1">
      <c r="B565" s="71"/>
    </row>
    <row r="566" spans="2:2" ht="15.75" customHeight="1">
      <c r="B566" s="71"/>
    </row>
    <row r="567" spans="2:2" ht="15.75" customHeight="1">
      <c r="B567" s="71"/>
    </row>
    <row r="568" spans="2:2" ht="15.75" customHeight="1">
      <c r="B568" s="71"/>
    </row>
    <row r="569" spans="2:2" ht="15.75" customHeight="1">
      <c r="B569" s="71"/>
    </row>
    <row r="570" spans="2:2" ht="15.75" customHeight="1">
      <c r="B570" s="71"/>
    </row>
    <row r="571" spans="2:2" ht="15.75" customHeight="1">
      <c r="B571" s="71"/>
    </row>
    <row r="572" spans="2:2" ht="15.75" customHeight="1">
      <c r="B572" s="71"/>
    </row>
    <row r="573" spans="2:2" ht="15.75" customHeight="1">
      <c r="B573" s="71"/>
    </row>
    <row r="574" spans="2:2" ht="15.75" customHeight="1">
      <c r="B574" s="71"/>
    </row>
    <row r="575" spans="2:2" ht="15.75" customHeight="1">
      <c r="B575" s="71"/>
    </row>
    <row r="576" spans="2:2" ht="15.75" customHeight="1">
      <c r="B576" s="71"/>
    </row>
    <row r="577" spans="2:2" ht="15.75" customHeight="1">
      <c r="B577" s="71"/>
    </row>
    <row r="578" spans="2:2" ht="15.75" customHeight="1">
      <c r="B578" s="71"/>
    </row>
    <row r="579" spans="2:2" ht="15.75" customHeight="1">
      <c r="B579" s="71"/>
    </row>
    <row r="580" spans="2:2" ht="15.75" customHeight="1">
      <c r="B580" s="71"/>
    </row>
    <row r="581" spans="2:2" ht="15.75" customHeight="1">
      <c r="B581" s="71"/>
    </row>
    <row r="582" spans="2:2" ht="15.75" customHeight="1">
      <c r="B582" s="71"/>
    </row>
    <row r="583" spans="2:2" ht="15.75" customHeight="1">
      <c r="B583" s="71"/>
    </row>
    <row r="584" spans="2:2" ht="15.75" customHeight="1">
      <c r="B584" s="71"/>
    </row>
    <row r="585" spans="2:2" ht="15.75" customHeight="1">
      <c r="B585" s="71"/>
    </row>
    <row r="586" spans="2:2" ht="15.75" customHeight="1">
      <c r="B586" s="71"/>
    </row>
    <row r="587" spans="2:2" ht="15.75" customHeight="1">
      <c r="B587" s="71"/>
    </row>
    <row r="588" spans="2:2" ht="15.75" customHeight="1">
      <c r="B588" s="71"/>
    </row>
    <row r="589" spans="2:2" ht="15.75" customHeight="1">
      <c r="B589" s="71"/>
    </row>
    <row r="590" spans="2:2" ht="15.75" customHeight="1">
      <c r="B590" s="71"/>
    </row>
    <row r="591" spans="2:2" ht="15.75" customHeight="1">
      <c r="B591" s="71"/>
    </row>
    <row r="592" spans="2:2" ht="15.75" customHeight="1">
      <c r="B592" s="71"/>
    </row>
    <row r="593" spans="2:2" ht="15.75" customHeight="1">
      <c r="B593" s="71"/>
    </row>
    <row r="594" spans="2:2" ht="15.75" customHeight="1">
      <c r="B594" s="71"/>
    </row>
    <row r="595" spans="2:2" ht="15.75" customHeight="1">
      <c r="B595" s="71"/>
    </row>
    <row r="596" spans="2:2" ht="15.75" customHeight="1">
      <c r="B596" s="71"/>
    </row>
    <row r="597" spans="2:2" ht="15.75" customHeight="1">
      <c r="B597" s="71"/>
    </row>
    <row r="598" spans="2:2" ht="15.75" customHeight="1">
      <c r="B598" s="71"/>
    </row>
    <row r="599" spans="2:2" ht="15.75" customHeight="1">
      <c r="B599" s="71"/>
    </row>
    <row r="600" spans="2:2" ht="15.75" customHeight="1">
      <c r="B600" s="71"/>
    </row>
    <row r="601" spans="2:2" ht="15.75" customHeight="1">
      <c r="B601" s="71"/>
    </row>
    <row r="602" spans="2:2" ht="15.75" customHeight="1">
      <c r="B602" s="71"/>
    </row>
    <row r="603" spans="2:2" ht="15.75" customHeight="1">
      <c r="B603" s="71"/>
    </row>
    <row r="604" spans="2:2" ht="15.75" customHeight="1">
      <c r="B604" s="71"/>
    </row>
    <row r="605" spans="2:2" ht="15.75" customHeight="1">
      <c r="B605" s="71"/>
    </row>
    <row r="606" spans="2:2" ht="15.75" customHeight="1">
      <c r="B606" s="71"/>
    </row>
    <row r="607" spans="2:2" ht="15.75" customHeight="1">
      <c r="B607" s="71"/>
    </row>
    <row r="608" spans="2:2" ht="15.75" customHeight="1">
      <c r="B608" s="71"/>
    </row>
    <row r="609" spans="2:2" ht="15.75" customHeight="1">
      <c r="B609" s="71"/>
    </row>
    <row r="610" spans="2:2" ht="15.75" customHeight="1">
      <c r="B610" s="71"/>
    </row>
    <row r="611" spans="2:2" ht="15.75" customHeight="1">
      <c r="B611" s="71"/>
    </row>
    <row r="612" spans="2:2" ht="15.75" customHeight="1">
      <c r="B612" s="71"/>
    </row>
    <row r="613" spans="2:2" ht="15.75" customHeight="1">
      <c r="B613" s="71"/>
    </row>
    <row r="614" spans="2:2" ht="15.75" customHeight="1">
      <c r="B614" s="71"/>
    </row>
    <row r="615" spans="2:2" ht="15.75" customHeight="1">
      <c r="B615" s="71"/>
    </row>
    <row r="616" spans="2:2" ht="15.75" customHeight="1">
      <c r="B616" s="71"/>
    </row>
    <row r="617" spans="2:2" ht="15.75" customHeight="1">
      <c r="B617" s="71"/>
    </row>
    <row r="618" spans="2:2" ht="15.75" customHeight="1">
      <c r="B618" s="71"/>
    </row>
    <row r="619" spans="2:2" ht="15.75" customHeight="1">
      <c r="B619" s="71"/>
    </row>
    <row r="620" spans="2:2" ht="15.75" customHeight="1">
      <c r="B620" s="71"/>
    </row>
    <row r="621" spans="2:2" ht="15.75" customHeight="1">
      <c r="B621" s="71"/>
    </row>
    <row r="622" spans="2:2" ht="15.75" customHeight="1">
      <c r="B622" s="71"/>
    </row>
    <row r="623" spans="2:2" ht="15.75" customHeight="1">
      <c r="B623" s="71"/>
    </row>
    <row r="624" spans="2:2" ht="15.75" customHeight="1">
      <c r="B624" s="71"/>
    </row>
    <row r="625" spans="2:2" ht="15.75" customHeight="1">
      <c r="B625" s="71"/>
    </row>
    <row r="626" spans="2:2" ht="15.75" customHeight="1">
      <c r="B626" s="71"/>
    </row>
    <row r="627" spans="2:2" ht="15.75" customHeight="1">
      <c r="B627" s="71"/>
    </row>
    <row r="628" spans="2:2" ht="15.75" customHeight="1">
      <c r="B628" s="71"/>
    </row>
    <row r="629" spans="2:2" ht="15.75" customHeight="1">
      <c r="B629" s="71"/>
    </row>
    <row r="630" spans="2:2" ht="15.75" customHeight="1">
      <c r="B630" s="71"/>
    </row>
    <row r="631" spans="2:2" ht="15.75" customHeight="1">
      <c r="B631" s="71"/>
    </row>
    <row r="632" spans="2:2" ht="15.75" customHeight="1">
      <c r="B632" s="71"/>
    </row>
    <row r="633" spans="2:2" ht="15.75" customHeight="1">
      <c r="B633" s="71"/>
    </row>
    <row r="634" spans="2:2" ht="15.75" customHeight="1">
      <c r="B634" s="71"/>
    </row>
    <row r="635" spans="2:2" ht="15.75" customHeight="1">
      <c r="B635" s="71"/>
    </row>
    <row r="636" spans="2:2" ht="15.75" customHeight="1">
      <c r="B636" s="71"/>
    </row>
    <row r="637" spans="2:2" ht="15.75" customHeight="1">
      <c r="B637" s="71"/>
    </row>
    <row r="638" spans="2:2" ht="15.75" customHeight="1">
      <c r="B638" s="71"/>
    </row>
    <row r="639" spans="2:2" ht="15.75" customHeight="1">
      <c r="B639" s="71"/>
    </row>
    <row r="640" spans="2:2" ht="15.75" customHeight="1">
      <c r="B640" s="71"/>
    </row>
    <row r="641" spans="2:2" ht="15.75" customHeight="1">
      <c r="B641" s="71"/>
    </row>
    <row r="642" spans="2:2" ht="15.75" customHeight="1">
      <c r="B642" s="71"/>
    </row>
    <row r="643" spans="2:2" ht="15.75" customHeight="1">
      <c r="B643" s="71"/>
    </row>
    <row r="644" spans="2:2" ht="15.75" customHeight="1">
      <c r="B644" s="71"/>
    </row>
    <row r="645" spans="2:2" ht="15.75" customHeight="1">
      <c r="B645" s="71"/>
    </row>
    <row r="646" spans="2:2" ht="15.75" customHeight="1">
      <c r="B646" s="71"/>
    </row>
    <row r="647" spans="2:2" ht="15.75" customHeight="1">
      <c r="B647" s="71"/>
    </row>
    <row r="648" spans="2:2" ht="15.75" customHeight="1">
      <c r="B648" s="71"/>
    </row>
    <row r="649" spans="2:2" ht="15.75" customHeight="1">
      <c r="B649" s="71"/>
    </row>
    <row r="650" spans="2:2" ht="15.75" customHeight="1">
      <c r="B650" s="71"/>
    </row>
    <row r="651" spans="2:2" ht="15.75" customHeight="1">
      <c r="B651" s="71"/>
    </row>
    <row r="652" spans="2:2" ht="15.75" customHeight="1">
      <c r="B652" s="71"/>
    </row>
    <row r="653" spans="2:2" ht="15.75" customHeight="1">
      <c r="B653" s="71"/>
    </row>
    <row r="654" spans="2:2" ht="15.75" customHeight="1">
      <c r="B654" s="71"/>
    </row>
    <row r="655" spans="2:2" ht="15.75" customHeight="1">
      <c r="B655" s="71"/>
    </row>
    <row r="656" spans="2:2" ht="15.75" customHeight="1">
      <c r="B656" s="71"/>
    </row>
    <row r="657" spans="2:2" ht="15.75" customHeight="1">
      <c r="B657" s="71"/>
    </row>
    <row r="658" spans="2:2" ht="15.75" customHeight="1">
      <c r="B658" s="71"/>
    </row>
    <row r="659" spans="2:2" ht="15.75" customHeight="1">
      <c r="B659" s="71"/>
    </row>
    <row r="660" spans="2:2" ht="15.75" customHeight="1">
      <c r="B660" s="71"/>
    </row>
    <row r="661" spans="2:2" ht="15.75" customHeight="1">
      <c r="B661" s="71"/>
    </row>
    <row r="662" spans="2:2" ht="15.75" customHeight="1">
      <c r="B662" s="71"/>
    </row>
    <row r="663" spans="2:2" ht="15.75" customHeight="1">
      <c r="B663" s="71"/>
    </row>
    <row r="664" spans="2:2" ht="15.75" customHeight="1">
      <c r="B664" s="71"/>
    </row>
    <row r="665" spans="2:2" ht="15.75" customHeight="1">
      <c r="B665" s="71"/>
    </row>
    <row r="666" spans="2:2" ht="15.75" customHeight="1">
      <c r="B666" s="71"/>
    </row>
    <row r="667" spans="2:2" ht="15.75" customHeight="1">
      <c r="B667" s="71"/>
    </row>
    <row r="668" spans="2:2" ht="15.75" customHeight="1">
      <c r="B668" s="71"/>
    </row>
    <row r="669" spans="2:2" ht="15.75" customHeight="1">
      <c r="B669" s="71"/>
    </row>
    <row r="670" spans="2:2" ht="15.75" customHeight="1">
      <c r="B670" s="71"/>
    </row>
    <row r="671" spans="2:2" ht="15.75" customHeight="1">
      <c r="B671" s="71"/>
    </row>
    <row r="672" spans="2:2" ht="15.75" customHeight="1">
      <c r="B672" s="71"/>
    </row>
    <row r="673" spans="2:2" ht="15.75" customHeight="1">
      <c r="B673" s="71"/>
    </row>
    <row r="674" spans="2:2" ht="15.75" customHeight="1">
      <c r="B674" s="71"/>
    </row>
    <row r="675" spans="2:2" ht="15.75" customHeight="1">
      <c r="B675" s="71"/>
    </row>
    <row r="676" spans="2:2" ht="15.75" customHeight="1">
      <c r="B676" s="71"/>
    </row>
    <row r="677" spans="2:2" ht="15.75" customHeight="1">
      <c r="B677" s="71"/>
    </row>
    <row r="678" spans="2:2" ht="15.75" customHeight="1">
      <c r="B678" s="71"/>
    </row>
    <row r="679" spans="2:2" ht="15.75" customHeight="1">
      <c r="B679" s="71"/>
    </row>
    <row r="680" spans="2:2" ht="15.75" customHeight="1">
      <c r="B680" s="71"/>
    </row>
    <row r="681" spans="2:2" ht="15.75" customHeight="1">
      <c r="B681" s="71"/>
    </row>
    <row r="682" spans="2:2" ht="15.75" customHeight="1">
      <c r="B682" s="71"/>
    </row>
    <row r="683" spans="2:2" ht="15.75" customHeight="1">
      <c r="B683" s="71"/>
    </row>
    <row r="684" spans="2:2" ht="15.75" customHeight="1">
      <c r="B684" s="71"/>
    </row>
    <row r="685" spans="2:2" ht="15.75" customHeight="1">
      <c r="B685" s="71"/>
    </row>
    <row r="686" spans="2:2" ht="15.75" customHeight="1">
      <c r="B686" s="71"/>
    </row>
    <row r="687" spans="2:2" ht="15.75" customHeight="1">
      <c r="B687" s="71"/>
    </row>
    <row r="688" spans="2:2" ht="15.75" customHeight="1">
      <c r="B688" s="71"/>
    </row>
    <row r="689" spans="2:2" ht="15.75" customHeight="1">
      <c r="B689" s="71"/>
    </row>
    <row r="690" spans="2:2" ht="15.75" customHeight="1">
      <c r="B690" s="71"/>
    </row>
    <row r="691" spans="2:2" ht="15.75" customHeight="1">
      <c r="B691" s="71"/>
    </row>
    <row r="692" spans="2:2" ht="15.75" customHeight="1">
      <c r="B692" s="71"/>
    </row>
    <row r="693" spans="2:2" ht="15.75" customHeight="1">
      <c r="B693" s="71"/>
    </row>
    <row r="694" spans="2:2" ht="15.75" customHeight="1">
      <c r="B694" s="71"/>
    </row>
    <row r="695" spans="2:2" ht="15.75" customHeight="1">
      <c r="B695" s="71"/>
    </row>
    <row r="696" spans="2:2" ht="15.75" customHeight="1">
      <c r="B696" s="71"/>
    </row>
    <row r="697" spans="2:2" ht="15.75" customHeight="1">
      <c r="B697" s="71"/>
    </row>
    <row r="698" spans="2:2" ht="15.75" customHeight="1">
      <c r="B698" s="71"/>
    </row>
    <row r="699" spans="2:2" ht="15.75" customHeight="1">
      <c r="B699" s="71"/>
    </row>
    <row r="700" spans="2:2" ht="15.75" customHeight="1">
      <c r="B700" s="71"/>
    </row>
    <row r="701" spans="2:2" ht="15.75" customHeight="1">
      <c r="B701" s="71"/>
    </row>
    <row r="702" spans="2:2" ht="15.75" customHeight="1">
      <c r="B702" s="71"/>
    </row>
    <row r="703" spans="2:2" ht="15.75" customHeight="1">
      <c r="B703" s="71"/>
    </row>
    <row r="704" spans="2:2" ht="15.75" customHeight="1">
      <c r="B704" s="71"/>
    </row>
    <row r="705" spans="2:2" ht="15.75" customHeight="1">
      <c r="B705" s="71"/>
    </row>
    <row r="706" spans="2:2" ht="15.75" customHeight="1">
      <c r="B706" s="71"/>
    </row>
    <row r="707" spans="2:2" ht="15.75" customHeight="1">
      <c r="B707" s="71"/>
    </row>
    <row r="708" spans="2:2" ht="15.75" customHeight="1">
      <c r="B708" s="71"/>
    </row>
    <row r="709" spans="2:2" ht="15.75" customHeight="1">
      <c r="B709" s="71"/>
    </row>
    <row r="710" spans="2:2" ht="15.75" customHeight="1">
      <c r="B710" s="71"/>
    </row>
    <row r="711" spans="2:2" ht="15.75" customHeight="1">
      <c r="B711" s="71"/>
    </row>
    <row r="712" spans="2:2" ht="15.75" customHeight="1">
      <c r="B712" s="71"/>
    </row>
    <row r="713" spans="2:2" ht="15.75" customHeight="1">
      <c r="B713" s="71"/>
    </row>
    <row r="714" spans="2:2" ht="15.75" customHeight="1">
      <c r="B714" s="71"/>
    </row>
    <row r="715" spans="2:2" ht="15.75" customHeight="1">
      <c r="B715" s="71"/>
    </row>
    <row r="716" spans="2:2" ht="15.75" customHeight="1">
      <c r="B716" s="71"/>
    </row>
    <row r="717" spans="2:2" ht="15.75" customHeight="1">
      <c r="B717" s="71"/>
    </row>
    <row r="718" spans="2:2" ht="15.75" customHeight="1">
      <c r="B718" s="71"/>
    </row>
    <row r="719" spans="2:2" ht="15.75" customHeight="1">
      <c r="B719" s="71"/>
    </row>
    <row r="720" spans="2:2" ht="15.75" customHeight="1">
      <c r="B720" s="71"/>
    </row>
    <row r="721" spans="2:2" ht="15.75" customHeight="1">
      <c r="B721" s="71"/>
    </row>
    <row r="722" spans="2:2" ht="15.75" customHeight="1">
      <c r="B722" s="71"/>
    </row>
    <row r="723" spans="2:2" ht="15.75" customHeight="1">
      <c r="B723" s="71"/>
    </row>
    <row r="724" spans="2:2" ht="15.75" customHeight="1">
      <c r="B724" s="71"/>
    </row>
    <row r="725" spans="2:2" ht="15.75" customHeight="1">
      <c r="B725" s="71"/>
    </row>
    <row r="726" spans="2:2" ht="15.75" customHeight="1">
      <c r="B726" s="71"/>
    </row>
    <row r="727" spans="2:2" ht="15.75" customHeight="1">
      <c r="B727" s="71"/>
    </row>
    <row r="728" spans="2:2" ht="15.75" customHeight="1">
      <c r="B728" s="71"/>
    </row>
    <row r="729" spans="2:2" ht="15.75" customHeight="1">
      <c r="B729" s="71"/>
    </row>
    <row r="730" spans="2:2" ht="15.75" customHeight="1">
      <c r="B730" s="71"/>
    </row>
    <row r="731" spans="2:2" ht="15.75" customHeight="1">
      <c r="B731" s="71"/>
    </row>
    <row r="732" spans="2:2" ht="15.75" customHeight="1">
      <c r="B732" s="71"/>
    </row>
    <row r="733" spans="2:2" ht="15.75" customHeight="1">
      <c r="B733" s="71"/>
    </row>
    <row r="734" spans="2:2" ht="15.75" customHeight="1">
      <c r="B734" s="71"/>
    </row>
    <row r="735" spans="2:2" ht="15.75" customHeight="1">
      <c r="B735" s="71"/>
    </row>
    <row r="736" spans="2:2" ht="15.75" customHeight="1">
      <c r="B736" s="71"/>
    </row>
    <row r="737" spans="2:2" ht="15.75" customHeight="1">
      <c r="B737" s="71"/>
    </row>
    <row r="738" spans="2:2" ht="15.75" customHeight="1">
      <c r="B738" s="71"/>
    </row>
    <row r="739" spans="2:2" ht="15.75" customHeight="1">
      <c r="B739" s="71"/>
    </row>
    <row r="740" spans="2:2" ht="15.75" customHeight="1">
      <c r="B740" s="71"/>
    </row>
    <row r="741" spans="2:2" ht="15.75" customHeight="1">
      <c r="B741" s="71"/>
    </row>
    <row r="742" spans="2:2" ht="15.75" customHeight="1">
      <c r="B742" s="71"/>
    </row>
    <row r="743" spans="2:2" ht="15.75" customHeight="1">
      <c r="B743" s="71"/>
    </row>
    <row r="744" spans="2:2" ht="15.75" customHeight="1">
      <c r="B744" s="71"/>
    </row>
    <row r="745" spans="2:2" ht="15.75" customHeight="1">
      <c r="B745" s="71"/>
    </row>
    <row r="746" spans="2:2" ht="15.75" customHeight="1">
      <c r="B746" s="71"/>
    </row>
    <row r="747" spans="2:2" ht="15.75" customHeight="1">
      <c r="B747" s="71"/>
    </row>
    <row r="748" spans="2:2" ht="15.75" customHeight="1">
      <c r="B748" s="71"/>
    </row>
    <row r="749" spans="2:2" ht="15.75" customHeight="1">
      <c r="B749" s="71"/>
    </row>
    <row r="750" spans="2:2" ht="15.75" customHeight="1">
      <c r="B750" s="71"/>
    </row>
    <row r="751" spans="2:2" ht="15.75" customHeight="1">
      <c r="B751" s="71"/>
    </row>
    <row r="752" spans="2:2" ht="15.75" customHeight="1">
      <c r="B752" s="71"/>
    </row>
    <row r="753" spans="2:2" ht="15.75" customHeight="1">
      <c r="B753" s="71"/>
    </row>
    <row r="754" spans="2:2" ht="15.75" customHeight="1">
      <c r="B754" s="71"/>
    </row>
    <row r="755" spans="2:2" ht="15.75" customHeight="1">
      <c r="B755" s="71"/>
    </row>
    <row r="756" spans="2:2" ht="15.75" customHeight="1">
      <c r="B756" s="71"/>
    </row>
    <row r="757" spans="2:2" ht="15.75" customHeight="1">
      <c r="B757" s="71"/>
    </row>
    <row r="758" spans="2:2" ht="15.75" customHeight="1">
      <c r="B758" s="71"/>
    </row>
    <row r="759" spans="2:2" ht="15.75" customHeight="1">
      <c r="B759" s="71"/>
    </row>
    <row r="760" spans="2:2" ht="15.75" customHeight="1">
      <c r="B760" s="71"/>
    </row>
    <row r="761" spans="2:2" ht="15.75" customHeight="1">
      <c r="B761" s="71"/>
    </row>
    <row r="762" spans="2:2" ht="15.75" customHeight="1">
      <c r="B762" s="71"/>
    </row>
    <row r="763" spans="2:2" ht="15.75" customHeight="1">
      <c r="B763" s="71"/>
    </row>
    <row r="764" spans="2:2" ht="15.75" customHeight="1">
      <c r="B764" s="71"/>
    </row>
    <row r="765" spans="2:2" ht="15.75" customHeight="1">
      <c r="B765" s="71"/>
    </row>
    <row r="766" spans="2:2" ht="15.75" customHeight="1">
      <c r="B766" s="71"/>
    </row>
    <row r="767" spans="2:2" ht="15.75" customHeight="1">
      <c r="B767" s="71"/>
    </row>
    <row r="768" spans="2:2" ht="15.75" customHeight="1">
      <c r="B768" s="71"/>
    </row>
    <row r="769" spans="2:2" ht="15.75" customHeight="1">
      <c r="B769" s="71"/>
    </row>
    <row r="770" spans="2:2" ht="15.75" customHeight="1">
      <c r="B770" s="71"/>
    </row>
    <row r="771" spans="2:2" ht="15.75" customHeight="1">
      <c r="B771" s="71"/>
    </row>
    <row r="772" spans="2:2" ht="15.75" customHeight="1">
      <c r="B772" s="71"/>
    </row>
    <row r="773" spans="2:2" ht="15.75" customHeight="1">
      <c r="B773" s="71"/>
    </row>
    <row r="774" spans="2:2" ht="15.75" customHeight="1">
      <c r="B774" s="71"/>
    </row>
    <row r="775" spans="2:2" ht="15.75" customHeight="1">
      <c r="B775" s="71"/>
    </row>
    <row r="776" spans="2:2" ht="15.75" customHeight="1">
      <c r="B776" s="71"/>
    </row>
    <row r="777" spans="2:2" ht="15.75" customHeight="1">
      <c r="B777" s="71"/>
    </row>
    <row r="778" spans="2:2" ht="15.75" customHeight="1">
      <c r="B778" s="71"/>
    </row>
    <row r="779" spans="2:2" ht="15.75" customHeight="1">
      <c r="B779" s="71"/>
    </row>
    <row r="780" spans="2:2" ht="15.75" customHeight="1">
      <c r="B780" s="71"/>
    </row>
    <row r="781" spans="2:2" ht="15.75" customHeight="1">
      <c r="B781" s="71"/>
    </row>
    <row r="782" spans="2:2" ht="15.75" customHeight="1">
      <c r="B782" s="71"/>
    </row>
    <row r="783" spans="2:2" ht="15.75" customHeight="1">
      <c r="B783" s="71"/>
    </row>
    <row r="784" spans="2:2" ht="15.75" customHeight="1">
      <c r="B784" s="71"/>
    </row>
    <row r="785" spans="2:2" ht="15.75" customHeight="1">
      <c r="B785" s="71"/>
    </row>
    <row r="786" spans="2:2" ht="15.75" customHeight="1">
      <c r="B786" s="71"/>
    </row>
    <row r="787" spans="2:2" ht="15.75" customHeight="1">
      <c r="B787" s="71"/>
    </row>
    <row r="788" spans="2:2" ht="15.75" customHeight="1">
      <c r="B788" s="71"/>
    </row>
    <row r="789" spans="2:2" ht="15.75" customHeight="1">
      <c r="B789" s="71"/>
    </row>
    <row r="790" spans="2:2" ht="15.75" customHeight="1">
      <c r="B790" s="71"/>
    </row>
    <row r="791" spans="2:2" ht="15.75" customHeight="1">
      <c r="B791" s="71"/>
    </row>
    <row r="792" spans="2:2" ht="15.75" customHeight="1">
      <c r="B792" s="71"/>
    </row>
    <row r="793" spans="2:2" ht="15.75" customHeight="1">
      <c r="B793" s="71"/>
    </row>
    <row r="794" spans="2:2" ht="15.75" customHeight="1">
      <c r="B794" s="71"/>
    </row>
    <row r="795" spans="2:2" ht="15.75" customHeight="1">
      <c r="B795" s="71"/>
    </row>
    <row r="796" spans="2:2" ht="15.75" customHeight="1">
      <c r="B796" s="71"/>
    </row>
    <row r="797" spans="2:2" ht="15.75" customHeight="1">
      <c r="B797" s="71"/>
    </row>
    <row r="798" spans="2:2" ht="15.75" customHeight="1">
      <c r="B798" s="71"/>
    </row>
    <row r="799" spans="2:2" ht="15.75" customHeight="1">
      <c r="B799" s="71"/>
    </row>
    <row r="800" spans="2:2" ht="15.75" customHeight="1">
      <c r="B800" s="71"/>
    </row>
    <row r="801" spans="2:2" ht="15.75" customHeight="1">
      <c r="B801" s="71"/>
    </row>
    <row r="802" spans="2:2" ht="15.75" customHeight="1">
      <c r="B802" s="71"/>
    </row>
    <row r="803" spans="2:2" ht="15.75" customHeight="1">
      <c r="B803" s="71"/>
    </row>
    <row r="804" spans="2:2" ht="15.75" customHeight="1">
      <c r="B804" s="71"/>
    </row>
    <row r="805" spans="2:2" ht="15.75" customHeight="1">
      <c r="B805" s="71"/>
    </row>
    <row r="806" spans="2:2" ht="15.75" customHeight="1">
      <c r="B806" s="71"/>
    </row>
    <row r="807" spans="2:2" ht="15.75" customHeight="1">
      <c r="B807" s="71"/>
    </row>
    <row r="808" spans="2:2" ht="15.75" customHeight="1">
      <c r="B808" s="71"/>
    </row>
    <row r="809" spans="2:2" ht="15.75" customHeight="1">
      <c r="B809" s="71"/>
    </row>
    <row r="810" spans="2:2" ht="15.75" customHeight="1">
      <c r="B810" s="71"/>
    </row>
    <row r="811" spans="2:2" ht="15.75" customHeight="1">
      <c r="B811" s="71"/>
    </row>
    <row r="812" spans="2:2" ht="15.75" customHeight="1">
      <c r="B812" s="71"/>
    </row>
    <row r="813" spans="2:2" ht="15.75" customHeight="1">
      <c r="B813" s="71"/>
    </row>
    <row r="814" spans="2:2" ht="15.75" customHeight="1">
      <c r="B814" s="71"/>
    </row>
    <row r="815" spans="2:2" ht="15.75" customHeight="1">
      <c r="B815" s="71"/>
    </row>
    <row r="816" spans="2:2" ht="15.75" customHeight="1">
      <c r="B816" s="71"/>
    </row>
    <row r="817" spans="2:2" ht="15.75" customHeight="1">
      <c r="B817" s="71"/>
    </row>
    <row r="818" spans="2:2" ht="15.75" customHeight="1">
      <c r="B818" s="71"/>
    </row>
    <row r="819" spans="2:2" ht="15.75" customHeight="1">
      <c r="B819" s="71"/>
    </row>
    <row r="820" spans="2:2" ht="15.75" customHeight="1">
      <c r="B820" s="71"/>
    </row>
    <row r="821" spans="2:2" ht="15.75" customHeight="1">
      <c r="B821" s="71"/>
    </row>
    <row r="822" spans="2:2" ht="15.75" customHeight="1">
      <c r="B822" s="71"/>
    </row>
    <row r="823" spans="2:2" ht="15.75" customHeight="1">
      <c r="B823" s="71"/>
    </row>
    <row r="824" spans="2:2" ht="15.75" customHeight="1">
      <c r="B824" s="71"/>
    </row>
    <row r="825" spans="2:2" ht="15.75" customHeight="1">
      <c r="B825" s="71"/>
    </row>
    <row r="826" spans="2:2" ht="15.75" customHeight="1">
      <c r="B826" s="71"/>
    </row>
    <row r="827" spans="2:2" ht="15.75" customHeight="1">
      <c r="B827" s="71"/>
    </row>
    <row r="828" spans="2:2" ht="15.75" customHeight="1">
      <c r="B828" s="71"/>
    </row>
    <row r="829" spans="2:2" ht="15.75" customHeight="1">
      <c r="B829" s="71"/>
    </row>
    <row r="830" spans="2:2" ht="15.75" customHeight="1">
      <c r="B830" s="71"/>
    </row>
    <row r="831" spans="2:2" ht="15.75" customHeight="1">
      <c r="B831" s="71"/>
    </row>
    <row r="832" spans="2:2" ht="15.75" customHeight="1">
      <c r="B832" s="71"/>
    </row>
    <row r="833" spans="2:2" ht="15.75" customHeight="1">
      <c r="B833" s="71"/>
    </row>
    <row r="834" spans="2:2" ht="15.75" customHeight="1">
      <c r="B834" s="71"/>
    </row>
    <row r="835" spans="2:2" ht="15.75" customHeight="1">
      <c r="B835" s="71"/>
    </row>
    <row r="836" spans="2:2" ht="15.75" customHeight="1">
      <c r="B836" s="71"/>
    </row>
    <row r="837" spans="2:2" ht="15.75" customHeight="1">
      <c r="B837" s="71"/>
    </row>
    <row r="838" spans="2:2" ht="15.75" customHeight="1">
      <c r="B838" s="71"/>
    </row>
    <row r="839" spans="2:2" ht="15.75" customHeight="1">
      <c r="B839" s="71"/>
    </row>
    <row r="840" spans="2:2" ht="15.75" customHeight="1">
      <c r="B840" s="71"/>
    </row>
    <row r="841" spans="2:2" ht="15.75" customHeight="1">
      <c r="B841" s="71"/>
    </row>
    <row r="842" spans="2:2" ht="15.75" customHeight="1">
      <c r="B842" s="71"/>
    </row>
    <row r="843" spans="2:2" ht="15.75" customHeight="1">
      <c r="B843" s="71"/>
    </row>
    <row r="844" spans="2:2" ht="15.75" customHeight="1">
      <c r="B844" s="71"/>
    </row>
    <row r="845" spans="2:2" ht="15.75" customHeight="1">
      <c r="B845" s="71"/>
    </row>
    <row r="846" spans="2:2" ht="15.75" customHeight="1">
      <c r="B846" s="71"/>
    </row>
    <row r="847" spans="2:2" ht="15.75" customHeight="1">
      <c r="B847" s="71"/>
    </row>
    <row r="848" spans="2:2" ht="15.75" customHeight="1">
      <c r="B848" s="71"/>
    </row>
    <row r="849" spans="2:2" ht="15.75" customHeight="1">
      <c r="B849" s="71"/>
    </row>
    <row r="850" spans="2:2" ht="15.75" customHeight="1">
      <c r="B850" s="71"/>
    </row>
    <row r="851" spans="2:2" ht="15.75" customHeight="1">
      <c r="B851" s="71"/>
    </row>
    <row r="852" spans="2:2" ht="15.75" customHeight="1">
      <c r="B852" s="71"/>
    </row>
    <row r="853" spans="2:2" ht="15.75" customHeight="1">
      <c r="B853" s="71"/>
    </row>
    <row r="854" spans="2:2" ht="15.75" customHeight="1">
      <c r="B854" s="71"/>
    </row>
    <row r="855" spans="2:2" ht="15.75" customHeight="1">
      <c r="B855" s="71"/>
    </row>
    <row r="856" spans="2:2" ht="15.75" customHeight="1">
      <c r="B856" s="71"/>
    </row>
    <row r="857" spans="2:2" ht="15.75" customHeight="1">
      <c r="B857" s="71"/>
    </row>
    <row r="858" spans="2:2" ht="15.75" customHeight="1">
      <c r="B858" s="71"/>
    </row>
    <row r="859" spans="2:2" ht="15.75" customHeight="1">
      <c r="B859" s="71"/>
    </row>
    <row r="860" spans="2:2" ht="15.75" customHeight="1">
      <c r="B860" s="71"/>
    </row>
    <row r="861" spans="2:2" ht="15.75" customHeight="1">
      <c r="B861" s="71"/>
    </row>
    <row r="862" spans="2:2" ht="15.75" customHeight="1">
      <c r="B862" s="71"/>
    </row>
    <row r="863" spans="2:2" ht="15.75" customHeight="1">
      <c r="B863" s="71"/>
    </row>
    <row r="864" spans="2:2" ht="15.75" customHeight="1">
      <c r="B864" s="71"/>
    </row>
    <row r="865" spans="2:2" ht="15.75" customHeight="1">
      <c r="B865" s="71"/>
    </row>
    <row r="866" spans="2:2" ht="15.75" customHeight="1">
      <c r="B866" s="71"/>
    </row>
    <row r="867" spans="2:2" ht="15.75" customHeight="1">
      <c r="B867" s="71"/>
    </row>
    <row r="868" spans="2:2" ht="15.75" customHeight="1">
      <c r="B868" s="71"/>
    </row>
    <row r="869" spans="2:2" ht="15.75" customHeight="1">
      <c r="B869" s="71"/>
    </row>
    <row r="870" spans="2:2" ht="15.75" customHeight="1">
      <c r="B870" s="71"/>
    </row>
    <row r="871" spans="2:2" ht="15.75" customHeight="1">
      <c r="B871" s="71"/>
    </row>
    <row r="872" spans="2:2" ht="15.75" customHeight="1">
      <c r="B872" s="71"/>
    </row>
    <row r="873" spans="2:2" ht="15.75" customHeight="1">
      <c r="B873" s="71"/>
    </row>
    <row r="874" spans="2:2" ht="15.75" customHeight="1">
      <c r="B874" s="71"/>
    </row>
    <row r="875" spans="2:2" ht="15.75" customHeight="1">
      <c r="B875" s="71"/>
    </row>
    <row r="876" spans="2:2" ht="15.75" customHeight="1">
      <c r="B876" s="71"/>
    </row>
    <row r="877" spans="2:2" ht="15.75" customHeight="1">
      <c r="B877" s="71"/>
    </row>
    <row r="878" spans="2:2" ht="15.75" customHeight="1">
      <c r="B878" s="71"/>
    </row>
    <row r="879" spans="2:2" ht="15.75" customHeight="1">
      <c r="B879" s="71"/>
    </row>
    <row r="880" spans="2:2" ht="15.75" customHeight="1">
      <c r="B880" s="71"/>
    </row>
    <row r="881" spans="2:2" ht="15.75" customHeight="1">
      <c r="B881" s="71"/>
    </row>
    <row r="882" spans="2:2" ht="15.75" customHeight="1">
      <c r="B882" s="71"/>
    </row>
    <row r="883" spans="2:2" ht="15.75" customHeight="1">
      <c r="B883" s="71"/>
    </row>
    <row r="884" spans="2:2" ht="15.75" customHeight="1">
      <c r="B884" s="71"/>
    </row>
    <row r="885" spans="2:2" ht="15.75" customHeight="1">
      <c r="B885" s="71"/>
    </row>
    <row r="886" spans="2:2" ht="15.75" customHeight="1">
      <c r="B886" s="71"/>
    </row>
    <row r="887" spans="2:2" ht="15.75" customHeight="1">
      <c r="B887" s="71"/>
    </row>
    <row r="888" spans="2:2" ht="15.75" customHeight="1">
      <c r="B888" s="71"/>
    </row>
    <row r="889" spans="2:2" ht="15.75" customHeight="1">
      <c r="B889" s="71"/>
    </row>
    <row r="890" spans="2:2" ht="15.75" customHeight="1">
      <c r="B890" s="71"/>
    </row>
    <row r="891" spans="2:2" ht="15.75" customHeight="1">
      <c r="B891" s="71"/>
    </row>
    <row r="892" spans="2:2" ht="15.75" customHeight="1">
      <c r="B892" s="71"/>
    </row>
    <row r="893" spans="2:2" ht="15.75" customHeight="1">
      <c r="B893" s="71"/>
    </row>
    <row r="894" spans="2:2" ht="15.75" customHeight="1">
      <c r="B894" s="71"/>
    </row>
    <row r="895" spans="2:2" ht="15.75" customHeight="1">
      <c r="B895" s="71"/>
    </row>
    <row r="896" spans="2:2" ht="15.75" customHeight="1">
      <c r="B896" s="71"/>
    </row>
    <row r="897" spans="2:2" ht="15.75" customHeight="1">
      <c r="B897" s="71"/>
    </row>
    <row r="898" spans="2:2" ht="15.75" customHeight="1">
      <c r="B898" s="71"/>
    </row>
    <row r="899" spans="2:2" ht="15.75" customHeight="1">
      <c r="B899" s="71"/>
    </row>
    <row r="900" spans="2:2" ht="15.75" customHeight="1">
      <c r="B900" s="71"/>
    </row>
    <row r="901" spans="2:2" ht="15.75" customHeight="1">
      <c r="B901" s="71"/>
    </row>
    <row r="902" spans="2:2" ht="15.75" customHeight="1">
      <c r="B902" s="71"/>
    </row>
    <row r="903" spans="2:2" ht="15.75" customHeight="1">
      <c r="B903" s="71"/>
    </row>
    <row r="904" spans="2:2" ht="15.75" customHeight="1">
      <c r="B904" s="71"/>
    </row>
    <row r="905" spans="2:2" ht="15.75" customHeight="1">
      <c r="B905" s="71"/>
    </row>
    <row r="906" spans="2:2" ht="15.75" customHeight="1">
      <c r="B906" s="71"/>
    </row>
    <row r="907" spans="2:2" ht="15.75" customHeight="1">
      <c r="B907" s="71"/>
    </row>
    <row r="908" spans="2:2" ht="15.75" customHeight="1">
      <c r="B908" s="71"/>
    </row>
    <row r="909" spans="2:2" ht="15.75" customHeight="1">
      <c r="B909" s="71"/>
    </row>
    <row r="910" spans="2:2" ht="15.75" customHeight="1">
      <c r="B910" s="71"/>
    </row>
    <row r="911" spans="2:2" ht="15.75" customHeight="1">
      <c r="B911" s="71"/>
    </row>
    <row r="912" spans="2:2" ht="15.75" customHeight="1">
      <c r="B912" s="71"/>
    </row>
    <row r="913" spans="2:2" ht="15.75" customHeight="1">
      <c r="B913" s="71"/>
    </row>
    <row r="914" spans="2:2" ht="15.75" customHeight="1">
      <c r="B914" s="71"/>
    </row>
    <row r="915" spans="2:2" ht="15.75" customHeight="1">
      <c r="B915" s="71"/>
    </row>
    <row r="916" spans="2:2" ht="15.75" customHeight="1">
      <c r="B916" s="71"/>
    </row>
    <row r="917" spans="2:2" ht="15.75" customHeight="1">
      <c r="B917" s="71"/>
    </row>
    <row r="918" spans="2:2" ht="15.75" customHeight="1">
      <c r="B918" s="71"/>
    </row>
    <row r="919" spans="2:2" ht="15.75" customHeight="1">
      <c r="B919" s="71"/>
    </row>
    <row r="920" spans="2:2" ht="15.75" customHeight="1">
      <c r="B920" s="71"/>
    </row>
    <row r="921" spans="2:2" ht="15.75" customHeight="1">
      <c r="B921" s="71"/>
    </row>
    <row r="922" spans="2:2" ht="15.75" customHeight="1">
      <c r="B922" s="71"/>
    </row>
    <row r="923" spans="2:2" ht="15.75" customHeight="1">
      <c r="B923" s="71"/>
    </row>
    <row r="924" spans="2:2" ht="15.75" customHeight="1">
      <c r="B924" s="71"/>
    </row>
    <row r="925" spans="2:2" ht="15.75" customHeight="1">
      <c r="B925" s="71"/>
    </row>
    <row r="926" spans="2:2" ht="15.75" customHeight="1">
      <c r="B926" s="71"/>
    </row>
    <row r="927" spans="2:2" ht="15.75" customHeight="1">
      <c r="B927" s="71"/>
    </row>
    <row r="928" spans="2:2" ht="15.75" customHeight="1">
      <c r="B928" s="71"/>
    </row>
    <row r="929" spans="2:2" ht="15.75" customHeight="1">
      <c r="B929" s="71"/>
    </row>
    <row r="930" spans="2:2" ht="15.75" customHeight="1">
      <c r="B930" s="71"/>
    </row>
    <row r="931" spans="2:2" ht="15.75" customHeight="1">
      <c r="B931" s="71"/>
    </row>
    <row r="932" spans="2:2" ht="15.75" customHeight="1">
      <c r="B932" s="71"/>
    </row>
    <row r="933" spans="2:2" ht="15.75" customHeight="1">
      <c r="B933" s="71"/>
    </row>
    <row r="934" spans="2:2" ht="15.75" customHeight="1">
      <c r="B934" s="71"/>
    </row>
    <row r="935" spans="2:2" ht="15.75" customHeight="1">
      <c r="B935" s="71"/>
    </row>
    <row r="936" spans="2:2" ht="15.75" customHeight="1">
      <c r="B936" s="71"/>
    </row>
    <row r="937" spans="2:2" ht="15.75" customHeight="1">
      <c r="B937" s="71"/>
    </row>
    <row r="938" spans="2:2" ht="15.75" customHeight="1">
      <c r="B938" s="71"/>
    </row>
    <row r="939" spans="2:2" ht="15.75" customHeight="1">
      <c r="B939" s="71"/>
    </row>
    <row r="940" spans="2:2" ht="15.75" customHeight="1">
      <c r="B940" s="71"/>
    </row>
    <row r="941" spans="2:2" ht="15.75" customHeight="1">
      <c r="B941" s="71"/>
    </row>
    <row r="942" spans="2:2" ht="15.75" customHeight="1">
      <c r="B942" s="71"/>
    </row>
    <row r="943" spans="2:2" ht="15.75" customHeight="1">
      <c r="B943" s="71"/>
    </row>
    <row r="944" spans="2:2" ht="15.75" customHeight="1">
      <c r="B944" s="71"/>
    </row>
    <row r="945" spans="2:2" ht="15.75" customHeight="1">
      <c r="B945" s="71"/>
    </row>
    <row r="946" spans="2:2" ht="15.75" customHeight="1">
      <c r="B946" s="71"/>
    </row>
    <row r="947" spans="2:2" ht="15.75" customHeight="1">
      <c r="B947" s="71"/>
    </row>
    <row r="948" spans="2:2" ht="15.75" customHeight="1">
      <c r="B948" s="71"/>
    </row>
    <row r="949" spans="2:2" ht="15.75" customHeight="1">
      <c r="B949" s="71"/>
    </row>
    <row r="950" spans="2:2" ht="15.75" customHeight="1">
      <c r="B950" s="71"/>
    </row>
    <row r="951" spans="2:2" ht="15.75" customHeight="1">
      <c r="B951" s="71"/>
    </row>
    <row r="952" spans="2:2" ht="15.75" customHeight="1">
      <c r="B952" s="71"/>
    </row>
    <row r="953" spans="2:2" ht="15.75" customHeight="1">
      <c r="B953" s="71"/>
    </row>
    <row r="954" spans="2:2" ht="15.75" customHeight="1">
      <c r="B954" s="71"/>
    </row>
    <row r="955" spans="2:2" ht="15.75" customHeight="1">
      <c r="B955" s="71"/>
    </row>
    <row r="956" spans="2:2" ht="15.75" customHeight="1">
      <c r="B956" s="71"/>
    </row>
    <row r="957" spans="2:2" ht="15.75" customHeight="1">
      <c r="B957" s="71"/>
    </row>
    <row r="958" spans="2:2" ht="15.75" customHeight="1">
      <c r="B958" s="71"/>
    </row>
    <row r="959" spans="2:2" ht="15.75" customHeight="1">
      <c r="B959" s="71"/>
    </row>
    <row r="960" spans="2:2" ht="15.75" customHeight="1">
      <c r="B960" s="71"/>
    </row>
    <row r="961" spans="2:2" ht="15.75" customHeight="1">
      <c r="B961" s="71"/>
    </row>
    <row r="962" spans="2:2" ht="15.75" customHeight="1">
      <c r="B962" s="71"/>
    </row>
    <row r="963" spans="2:2" ht="15.75" customHeight="1">
      <c r="B963" s="71"/>
    </row>
    <row r="964" spans="2:2" ht="15.75" customHeight="1">
      <c r="B964" s="71"/>
    </row>
    <row r="965" spans="2:2" ht="15.75" customHeight="1">
      <c r="B965" s="71"/>
    </row>
    <row r="966" spans="2:2" ht="15.75" customHeight="1">
      <c r="B966" s="71"/>
    </row>
    <row r="967" spans="2:2" ht="15.75" customHeight="1">
      <c r="B967" s="71"/>
    </row>
    <row r="968" spans="2:2" ht="15.75" customHeight="1">
      <c r="B968" s="71"/>
    </row>
    <row r="969" spans="2:2" ht="15.75" customHeight="1">
      <c r="B969" s="71"/>
    </row>
    <row r="970" spans="2:2" ht="15.75" customHeight="1">
      <c r="B970" s="71"/>
    </row>
    <row r="971" spans="2:2" ht="15.75" customHeight="1">
      <c r="B971" s="71"/>
    </row>
    <row r="972" spans="2:2" ht="15.75" customHeight="1">
      <c r="B972" s="71"/>
    </row>
    <row r="973" spans="2:2" ht="15.75" customHeight="1">
      <c r="B973" s="71"/>
    </row>
    <row r="974" spans="2:2" ht="15.75" customHeight="1">
      <c r="B974" s="71"/>
    </row>
    <row r="975" spans="2:2" ht="15.75" customHeight="1">
      <c r="B975" s="71"/>
    </row>
    <row r="976" spans="2:2" ht="15.75" customHeight="1">
      <c r="B976" s="71"/>
    </row>
    <row r="977" spans="2:2" ht="15.75" customHeight="1">
      <c r="B977" s="71"/>
    </row>
    <row r="978" spans="2:2" ht="15.75" customHeight="1">
      <c r="B978" s="71"/>
    </row>
    <row r="979" spans="2:2" ht="15.75" customHeight="1">
      <c r="B979" s="71"/>
    </row>
    <row r="980" spans="2:2" ht="15.75" customHeight="1">
      <c r="B980" s="71"/>
    </row>
    <row r="981" spans="2:2" ht="15.75" customHeight="1">
      <c r="B981" s="71"/>
    </row>
    <row r="982" spans="2:2" ht="15.75" customHeight="1">
      <c r="B982" s="71"/>
    </row>
    <row r="983" spans="2:2" ht="15.75" customHeight="1">
      <c r="B983" s="71"/>
    </row>
    <row r="984" spans="2:2" ht="15.75" customHeight="1">
      <c r="B984" s="71"/>
    </row>
    <row r="985" spans="2:2" ht="15.75" customHeight="1">
      <c r="B985" s="71"/>
    </row>
    <row r="986" spans="2:2" ht="15.75" customHeight="1">
      <c r="B986" s="71"/>
    </row>
    <row r="987" spans="2:2" ht="15.75" customHeight="1">
      <c r="B987" s="71"/>
    </row>
    <row r="988" spans="2:2" ht="15.75" customHeight="1">
      <c r="B988" s="71"/>
    </row>
    <row r="989" spans="2:2" ht="15.75" customHeight="1">
      <c r="B989" s="71"/>
    </row>
    <row r="990" spans="2:2" ht="15.75" customHeight="1">
      <c r="B990" s="71"/>
    </row>
    <row r="991" spans="2:2" ht="15.75" customHeight="1">
      <c r="B991" s="71"/>
    </row>
    <row r="992" spans="2:2" ht="15.75" customHeight="1">
      <c r="B992" s="71"/>
    </row>
    <row r="993" spans="2:2" ht="15.75" customHeight="1">
      <c r="B993" s="71"/>
    </row>
    <row r="994" spans="2:2" ht="15.75" customHeight="1">
      <c r="B994" s="71"/>
    </row>
    <row r="995" spans="2:2" ht="15.75" customHeight="1">
      <c r="B995" s="71"/>
    </row>
    <row r="996" spans="2:2" ht="15.75" customHeight="1">
      <c r="B996" s="71"/>
    </row>
    <row r="997" spans="2:2" ht="15.75" customHeight="1">
      <c r="B997" s="71"/>
    </row>
    <row r="998" spans="2:2" ht="15.75" customHeight="1">
      <c r="B998" s="71"/>
    </row>
    <row r="999" spans="2:2" ht="15.75" customHeight="1">
      <c r="B999" s="71"/>
    </row>
    <row r="1000" spans="2:2" ht="15.75" customHeight="1">
      <c r="B1000" s="71"/>
    </row>
  </sheetData>
  <mergeCells count="68">
    <mergeCell ref="A8:A11"/>
    <mergeCell ref="B8:B11"/>
    <mergeCell ref="B1:F1"/>
    <mergeCell ref="J1:T1"/>
    <mergeCell ref="B2:F2"/>
    <mergeCell ref="J2:T2"/>
    <mergeCell ref="B4:S4"/>
    <mergeCell ref="Q8:Q11"/>
    <mergeCell ref="C9:C11"/>
    <mergeCell ref="D9:D11"/>
    <mergeCell ref="E9:E11"/>
    <mergeCell ref="F9:I9"/>
    <mergeCell ref="F10:F11"/>
    <mergeCell ref="G10:G11"/>
    <mergeCell ref="H10:H11"/>
    <mergeCell ref="I10:I11"/>
    <mergeCell ref="J9:M9"/>
    <mergeCell ref="J10:J11"/>
    <mergeCell ref="K10:K11"/>
    <mergeCell ref="L10:L11"/>
    <mergeCell ref="M10:M11"/>
    <mergeCell ref="E5:M5"/>
    <mergeCell ref="C8:M8"/>
    <mergeCell ref="N8:N11"/>
    <mergeCell ref="O8:O11"/>
    <mergeCell ref="P8:P11"/>
    <mergeCell ref="AG27:AH27"/>
    <mergeCell ref="V30:AA30"/>
    <mergeCell ref="V31:W31"/>
    <mergeCell ref="X31:Y31"/>
    <mergeCell ref="Z31:AA31"/>
    <mergeCell ref="W36:X36"/>
    <mergeCell ref="Y36:Z36"/>
    <mergeCell ref="AA36:AB36"/>
    <mergeCell ref="AC27:AD27"/>
    <mergeCell ref="AE27:AF27"/>
    <mergeCell ref="V25:AA25"/>
    <mergeCell ref="V26:W26"/>
    <mergeCell ref="X26:Y26"/>
    <mergeCell ref="Z26:AA26"/>
    <mergeCell ref="AC26:AH26"/>
    <mergeCell ref="V20:AA20"/>
    <mergeCell ref="AC20:AH20"/>
    <mergeCell ref="V21:W21"/>
    <mergeCell ref="X21:Y21"/>
    <mergeCell ref="Z21:AA21"/>
    <mergeCell ref="AG21:AH21"/>
    <mergeCell ref="AC21:AD21"/>
    <mergeCell ref="AE21:AF21"/>
    <mergeCell ref="V15:AA15"/>
    <mergeCell ref="AC15:AH15"/>
    <mergeCell ref="V16:W16"/>
    <mergeCell ref="X16:Y16"/>
    <mergeCell ref="Z16:AA16"/>
    <mergeCell ref="AG16:AH16"/>
    <mergeCell ref="AC16:AD16"/>
    <mergeCell ref="AE16:AF16"/>
    <mergeCell ref="AE11:AF11"/>
    <mergeCell ref="AG11:AH11"/>
    <mergeCell ref="R8:S11"/>
    <mergeCell ref="T8:T11"/>
    <mergeCell ref="X8:AF8"/>
    <mergeCell ref="V10:AA10"/>
    <mergeCell ref="AC10:AH10"/>
    <mergeCell ref="V11:W11"/>
    <mergeCell ref="X11:Y11"/>
    <mergeCell ref="Z11:AA11"/>
    <mergeCell ref="AC11:AD11"/>
  </mergeCells>
  <dataValidations count="1">
    <dataValidation type="decimal" allowBlank="1" showDropDown="1" showInputMessage="1" showErrorMessage="1" prompt="Nhập số nằm trong khoảng 0 và 10 (Nhập điểm lẻ bằng dấu phẩy)" sqref="C12:H47 J12:L47 N12:P47">
      <formula1>0</formula1>
      <formula2>10</formula2>
    </dataValidation>
  </dataValidation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12A1</vt:lpstr>
      <vt:lpstr>12A2</vt:lpstr>
      <vt:lpstr>12A3</vt:lpstr>
      <vt:lpstr>12A4</vt:lpstr>
      <vt:lpstr>12A5</vt:lpstr>
      <vt:lpstr>12A6</vt:lpstr>
      <vt:lpstr>12A7</vt:lpstr>
      <vt:lpstr>12A8</vt:lpstr>
      <vt:lpstr>Trang tính1</vt:lpstr>
      <vt:lpstr>Toàn trường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2024-06-06T03:01:25Z</cp:lastPrinted>
  <dcterms:modified xsi:type="dcterms:W3CDTF">2024-06-06T03:34:45Z</dcterms:modified>
</cp:coreProperties>
</file>